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IT Quote" sheetId="1" r:id="rId1"/>
  </sheets>
  <definedNames>
    <definedName name="_xlnm.Print_Area" localSheetId="0">'COIT Quote'!$A$1:$M$97</definedName>
  </definedNames>
  <calcPr fullCalcOnLoad="1"/>
</workbook>
</file>

<file path=xl/sharedStrings.xml><?xml version="1.0" encoding="utf-8"?>
<sst xmlns="http://schemas.openxmlformats.org/spreadsheetml/2006/main" count="194" uniqueCount="110">
  <si>
    <t>Ordered By:</t>
  </si>
  <si>
    <t>Quoted By:</t>
  </si>
  <si>
    <t>If there is more than one page:</t>
  </si>
  <si>
    <t>Index Code:</t>
  </si>
  <si>
    <t>Price Per Unit</t>
  </si>
  <si>
    <t>Description</t>
  </si>
  <si>
    <t>Amount</t>
  </si>
  <si>
    <t>Quantity</t>
  </si>
  <si>
    <t>Total of this page:</t>
  </si>
  <si>
    <t>Quote Subtotal</t>
  </si>
  <si>
    <t>GRAND TOTAL OF QUOTE:</t>
  </si>
  <si>
    <t>Part Number</t>
  </si>
  <si>
    <t>Vendor Signature:</t>
  </si>
  <si>
    <t>DELIVER TO:</t>
  </si>
  <si>
    <t>DEPARTMENT USE</t>
  </si>
  <si>
    <t>VENDOR USE</t>
  </si>
  <si>
    <t>BILL TO ADDRESS:</t>
  </si>
  <si>
    <t>DELIVERY/BILLING INFORMATION</t>
  </si>
  <si>
    <t>Dept. Contact Phone #:</t>
  </si>
  <si>
    <t>Quote #:</t>
  </si>
  <si>
    <t>Quote Expiration Date:</t>
  </si>
  <si>
    <t>Item No.</t>
  </si>
  <si>
    <t/>
  </si>
  <si>
    <t>Sales Tax (8.5%)</t>
  </si>
  <si>
    <t>COIT Project/Folio#:</t>
  </si>
  <si>
    <t>Quote Date:</t>
  </si>
  <si>
    <t>Vendor Phone #</t>
  </si>
  <si>
    <t>Vendor ID# / Contract#</t>
  </si>
  <si>
    <t>PAGE#</t>
  </si>
  <si>
    <t>OF</t>
  </si>
  <si>
    <t>Requisition #:</t>
  </si>
  <si>
    <t>Sub-object:</t>
  </si>
  <si>
    <t xml:space="preserve">Subtotal of 
Following Pages </t>
  </si>
  <si>
    <t>VENDOR REMITTANCE ADDRESS:</t>
  </si>
  <si>
    <t>SPECIAL INSTRUCTIONS/REQUIREMENTS (if necessary):</t>
  </si>
  <si>
    <t>VENDOR INFORMATION:</t>
  </si>
  <si>
    <t>Xtech</t>
  </si>
  <si>
    <t>1275 Fairfax Ave., Suite# 201</t>
  </si>
  <si>
    <t>San Francisco, CA 94124</t>
  </si>
  <si>
    <t>Attn: Accounting</t>
  </si>
  <si>
    <t xml:space="preserve"> 64607 / 95218</t>
  </si>
  <si>
    <t>Calif. Recycle Fee</t>
  </si>
  <si>
    <t>Department Name &amp;  #:</t>
  </si>
  <si>
    <r>
      <t>Department Approval: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</si>
  <si>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>Other Approval:</t>
    </r>
    <r>
      <rPr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</si>
  <si>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 xml:space="preserve">COIT Approval: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</si>
  <si>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t>Admin Fee is for informational purposes - DO NOT ADD TO QUOTE.  Calculate 1.9% FEE (before sales tax):</t>
  </si>
  <si>
    <t>Tel:(415) 285-3292 / Fax:(415) 643-0108</t>
  </si>
  <si>
    <t>Todd Sparks</t>
  </si>
  <si>
    <t>DTIS</t>
  </si>
  <si>
    <t>Charles Thompson</t>
  </si>
  <si>
    <t>88524XU</t>
  </si>
  <si>
    <t>31R3335</t>
  </si>
  <si>
    <t>30L9185</t>
  </si>
  <si>
    <t>39Y9314</t>
  </si>
  <si>
    <t>32R1892</t>
  </si>
  <si>
    <t>32R1812</t>
  </si>
  <si>
    <t>22R4897</t>
  </si>
  <si>
    <t>25R5778</t>
  </si>
  <si>
    <t>25R5785</t>
  </si>
  <si>
    <t>39Y8923</t>
  </si>
  <si>
    <t>Non-Prod BladeCenter H: (11) BladeServers</t>
  </si>
  <si>
    <t>IBM eServer BladeCenter(tm) H Chassis with 2x2900W PSU</t>
  </si>
  <si>
    <t>IBM BladeCenter(tm) H 2900W AC Power Supply Modules</t>
  </si>
  <si>
    <t>Cisco Systems GbE Switch Module for IBM BladeCenter</t>
  </si>
  <si>
    <t>Brocade® 20-port 4 Gb SAN Switch Module for IBM BladeCenter™</t>
  </si>
  <si>
    <t>IBM DPI C19 Enterprise PDU  (60Amp 3 Phase) with fixed line cord</t>
  </si>
  <si>
    <t>IBM 3 Year Onsite Repair 24x7 4 Hour Response</t>
  </si>
  <si>
    <t>IBM Multi-switch Interconnect Module for IBM BladeCenter</t>
  </si>
  <si>
    <t>IBM 4 Gbps SW SFP Transceiver 4 Pack</t>
  </si>
  <si>
    <t>IBM BladeCenter Redundant KVM/Advanced Management Module</t>
  </si>
  <si>
    <t>IBM 2.8m, 200-240V, Triple 16A IEC 320-C20</t>
  </si>
  <si>
    <t>7995C2U</t>
  </si>
  <si>
    <t>42C0570</t>
  </si>
  <si>
    <t>43W7606</t>
  </si>
  <si>
    <t>39Y9306</t>
  </si>
  <si>
    <t>69P9518</t>
  </si>
  <si>
    <t>39M5785</t>
  </si>
  <si>
    <t>Database Server - Oracle RAC Nodes #1 and #2 for Training/Conversion - 2x8GB - 2x15.8GB SSD</t>
  </si>
  <si>
    <t>IBM Dual 15.8 GB 2.5-inch Solid State Drive</t>
  </si>
  <si>
    <t>QLogic Ethernet and 4Gb Fibre Channel Expansion Card (CFFh) for IBM BladeCenter</t>
  </si>
  <si>
    <t>IBM HS21 XM, Xeon Quad Core E5345 2.33GHz/1333MHz/8MB L2, 2x512MB, O/Bay SAS</t>
  </si>
  <si>
    <t>IBM ntel Xeon Quad Core Processor Model E5345 80w 2.33GHz/1333MHz/8MB L2</t>
  </si>
  <si>
    <t>IBM 2GB (2x1GB) PC2-5300 CL5 ECC DDR2 Chipkill FBDIMM Memory Kit</t>
  </si>
  <si>
    <t>Hardware Only Integration (OPTIONAL) - no charge</t>
  </si>
  <si>
    <t xml:space="preserve">Combined App/Web Server for Training/Conversion - 2x8GB - 2x15.8GB SSD </t>
  </si>
  <si>
    <t xml:space="preserve">Combined DB/App/Web Server for Demo/Dev/Test/UAT - 2x24GB - 2x15.8GB SSD  </t>
  </si>
  <si>
    <t>39M5797</t>
  </si>
  <si>
    <t>Optional Crystal Server / File Server: (2) Windows Server 2003 R2 Standard - Boot from SAN -  2x4GB - 2x15.8GB SSD: (Will use 2x512MB from other Servers to achieve 4GB)</t>
  </si>
  <si>
    <t>IBM Dual 15.8 GB 2.5-inch Solid State Drive &lt;this was missing from your list&gt;</t>
  </si>
  <si>
    <t>(2) Backup Servers -  2x4GB - 2x15.8GB SSD: (Will use 2x512MB from other Servers to achieve 4GB)</t>
  </si>
  <si>
    <t>Misc Items - Rack, KVM and Console Manager with Cables</t>
  </si>
  <si>
    <t>IBM NetBAY42 ER Enterprise Rack Cabinet - 42u standalone/primary</t>
  </si>
  <si>
    <t>IBM Keyboard with Integrated Pointing Device- 3m Cable - Black - USB - US English</t>
  </si>
  <si>
    <t>Avocent Autoview 3200 digital KVM Switch</t>
  </si>
  <si>
    <t>IBM 1U 17in Flat Panel Monitor Console Kit with Optical Drive Bay w/o keyboard</t>
  </si>
  <si>
    <t>Operating System: RedHat Advanced and Microsoft Windows 2003 R2 Standard</t>
  </si>
  <si>
    <t>Red Hat Enterprise Linux Advanced Platform for x86 Premium Subscription 3 Yr Subscription</t>
  </si>
  <si>
    <t>Microsoft WIN SVR STD ENG LIC/SA 3YR ACQ Y1 FP </t>
  </si>
  <si>
    <t>4815OHU</t>
  </si>
  <si>
    <t>H24125</t>
  </si>
  <si>
    <t>93084RX</t>
  </si>
  <si>
    <t>17231RX</t>
  </si>
  <si>
    <t>40K5372</t>
  </si>
  <si>
    <t xml:space="preserve">AV3200-001 </t>
  </si>
  <si>
    <t xml:space="preserve">USBIAC-10 </t>
  </si>
  <si>
    <t>Avocent - USB  10' Cables for Avocent Autoview 3200</t>
  </si>
  <si>
    <t>CTDJ_0319T</t>
  </si>
  <si>
    <t>IBM : 8GB (2x4GB) PC2-5300 CL5 ECC DDR2 Chipkill FB-DIMM 667MHz</t>
  </si>
  <si>
    <t>Every part on this quote is new, no part is refurbished or used.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</si>
</sst>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00"/>
    <numFmt numFmtId="167" formatCode="mmm\-yyyy"/>
    <numFmt numFmtId="168" formatCode="0.0%"/>
    <numFmt numFmtId="169" formatCode="_(&quot;$&quot;* #,##0.000_);_(&quot;$&quot;* \(#,##0.000\);_(&quot;$&quot;* &quot;-&quot;???_);_(@_)"/>
    <numFmt numFmtId="170" formatCode="[&lt;=9999999]###\-####;\(###\)\ ###\-####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"/>
      <name val="Arial"/>
      <family val="2"/>
    </font>
    <font>
      <u val="single"/>
      <sz val="10.5"/>
      <name val="Arial"/>
      <family val="2"/>
    </font>
    <font>
      <u val="single"/>
      <sz val="12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medium"/>
      <top style="thin"/>
      <bottom style="thin"/>
    </border>
    <border>
      <left style="dashed"/>
      <right style="medium"/>
      <top style="medium"/>
      <bottom style="thin"/>
    </border>
    <border>
      <left style="double">
        <color indexed="63"/>
      </left>
      <right>
        <color indexed="63"/>
      </right>
      <top style="medium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double">
        <color indexed="63"/>
      </bottom>
    </border>
    <border>
      <left style="dashed"/>
      <right style="medium"/>
      <top style="thin"/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vertical="top"/>
    </xf>
    <xf numFmtId="0" fontId="2" fillId="24" borderId="0" xfId="0" applyFont="1" applyFill="1" applyBorder="1" applyAlignment="1">
      <alignment/>
    </xf>
    <xf numFmtId="0" fontId="10" fillId="24" borderId="16" xfId="0" applyFont="1" applyFill="1" applyBorder="1" applyAlignment="1">
      <alignment horizontal="right" indent="1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9" fillId="24" borderId="17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top" wrapText="1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/>
    </xf>
    <xf numFmtId="0" fontId="14" fillId="23" borderId="21" xfId="0" applyFont="1" applyFill="1" applyBorder="1" applyAlignment="1">
      <alignment horizontal="center" vertical="center" wrapText="1"/>
    </xf>
    <xf numFmtId="0" fontId="15" fillId="23" borderId="22" xfId="0" applyFont="1" applyFill="1" applyBorder="1" applyAlignment="1">
      <alignment horizontal="center" vertical="center" wrapText="1"/>
    </xf>
    <xf numFmtId="0" fontId="16" fillId="23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4" fontId="11" fillId="0" borderId="26" xfId="44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4" fontId="11" fillId="0" borderId="28" xfId="44" applyFont="1" applyBorder="1" applyAlignment="1">
      <alignment horizontal="center" vertical="center"/>
    </xf>
    <xf numFmtId="0" fontId="7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64" fontId="11" fillId="0" borderId="29" xfId="44" applyNumberFormat="1" applyFont="1" applyBorder="1" applyAlignment="1">
      <alignment horizontal="center" vertical="center"/>
    </xf>
    <xf numFmtId="0" fontId="1" fillId="24" borderId="30" xfId="0" applyFont="1" applyFill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164" fontId="11" fillId="0" borderId="29" xfId="0" applyNumberFormat="1" applyFont="1" applyBorder="1" applyAlignment="1">
      <alignment horizontal="center" vertical="center"/>
    </xf>
    <xf numFmtId="0" fontId="17" fillId="23" borderId="32" xfId="0" applyFont="1" applyFill="1" applyBorder="1" applyAlignment="1">
      <alignment horizontal="center" vertical="center" wrapText="1"/>
    </xf>
    <xf numFmtId="44" fontId="18" fillId="24" borderId="33" xfId="44" applyFont="1" applyFill="1" applyBorder="1" applyAlignment="1">
      <alignment horizontal="center" vertical="center" wrapText="1"/>
    </xf>
    <xf numFmtId="164" fontId="11" fillId="0" borderId="34" xfId="44" applyNumberFormat="1" applyFont="1" applyFill="1" applyBorder="1" applyAlignment="1">
      <alignment horizontal="left" indent="2" shrinkToFit="1"/>
    </xf>
    <xf numFmtId="44" fontId="11" fillId="0" borderId="35" xfId="44" applyFont="1" applyBorder="1" applyAlignment="1">
      <alignment horizontal="center" vertical="center"/>
    </xf>
    <xf numFmtId="44" fontId="11" fillId="0" borderId="20" xfId="44" applyFont="1" applyBorder="1" applyAlignment="1">
      <alignment horizontal="center" vertical="center"/>
    </xf>
    <xf numFmtId="44" fontId="11" fillId="0" borderId="36" xfId="44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center" vertical="center" shrinkToFit="1"/>
    </xf>
    <xf numFmtId="165" fontId="11" fillId="0" borderId="20" xfId="0" applyNumberFormat="1" applyFont="1" applyBorder="1" applyAlignment="1">
      <alignment horizontal="center" vertical="center" shrinkToFit="1"/>
    </xf>
    <xf numFmtId="0" fontId="9" fillId="0" borderId="3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35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49" fontId="11" fillId="0" borderId="36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11" fillId="0" borderId="3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16" fillId="23" borderId="43" xfId="0" applyFont="1" applyFill="1" applyBorder="1" applyAlignment="1">
      <alignment horizontal="center" vertical="center" wrapText="1"/>
    </xf>
    <xf numFmtId="0" fontId="16" fillId="23" borderId="44" xfId="0" applyFont="1" applyFill="1" applyBorder="1" applyAlignment="1">
      <alignment horizontal="center" vertical="center" wrapText="1"/>
    </xf>
    <xf numFmtId="49" fontId="16" fillId="23" borderId="43" xfId="0" applyNumberFormat="1" applyFont="1" applyFill="1" applyBorder="1" applyAlignment="1">
      <alignment horizontal="center" vertical="center" wrapText="1"/>
    </xf>
    <xf numFmtId="49" fontId="16" fillId="23" borderId="44" xfId="0" applyNumberFormat="1" applyFont="1" applyFill="1" applyBorder="1" applyAlignment="1">
      <alignment horizontal="center" vertical="center" wrapText="1"/>
    </xf>
    <xf numFmtId="49" fontId="16" fillId="23" borderId="45" xfId="0" applyNumberFormat="1" applyFont="1" applyFill="1" applyBorder="1" applyAlignment="1">
      <alignment horizontal="center" vertical="center" wrapText="1"/>
    </xf>
    <xf numFmtId="164" fontId="11" fillId="24" borderId="46" xfId="0" applyNumberFormat="1" applyFont="1" applyFill="1" applyBorder="1" applyAlignment="1">
      <alignment horizontal="center" vertical="center"/>
    </xf>
    <xf numFmtId="164" fontId="11" fillId="24" borderId="47" xfId="0" applyNumberFormat="1" applyFont="1" applyFill="1" applyBorder="1" applyAlignment="1">
      <alignment horizontal="center" vertical="center"/>
    </xf>
    <xf numFmtId="164" fontId="11" fillId="24" borderId="48" xfId="0" applyNumberFormat="1" applyFont="1" applyFill="1" applyBorder="1" applyAlignment="1">
      <alignment horizontal="center" vertical="center"/>
    </xf>
    <xf numFmtId="164" fontId="11" fillId="24" borderId="49" xfId="0" applyNumberFormat="1" applyFont="1" applyFill="1" applyBorder="1" applyAlignment="1">
      <alignment horizontal="center" vertical="center"/>
    </xf>
    <xf numFmtId="164" fontId="11" fillId="24" borderId="50" xfId="0" applyNumberFormat="1" applyFont="1" applyFill="1" applyBorder="1" applyAlignment="1">
      <alignment horizontal="center" vertical="center"/>
    </xf>
    <xf numFmtId="164" fontId="11" fillId="24" borderId="51" xfId="0" applyNumberFormat="1" applyFont="1" applyFill="1" applyBorder="1" applyAlignment="1">
      <alignment horizontal="center" vertical="center"/>
    </xf>
    <xf numFmtId="0" fontId="11" fillId="23" borderId="33" xfId="0" applyNumberFormat="1" applyFont="1" applyFill="1" applyBorder="1" applyAlignment="1">
      <alignment horizontal="right" vertical="center"/>
    </xf>
    <xf numFmtId="0" fontId="11" fillId="23" borderId="30" xfId="0" applyNumberFormat="1" applyFont="1" applyFill="1" applyBorder="1" applyAlignment="1">
      <alignment horizontal="right" vertical="center"/>
    </xf>
    <xf numFmtId="0" fontId="11" fillId="23" borderId="52" xfId="0" applyNumberFormat="1" applyFont="1" applyFill="1" applyBorder="1" applyAlignment="1">
      <alignment horizontal="right" vertical="center"/>
    </xf>
    <xf numFmtId="0" fontId="9" fillId="23" borderId="53" xfId="0" applyFont="1" applyFill="1" applyBorder="1" applyAlignment="1">
      <alignment horizontal="center" vertical="center" wrapText="1"/>
    </xf>
    <xf numFmtId="0" fontId="9" fillId="23" borderId="54" xfId="0" applyFont="1" applyFill="1" applyBorder="1" applyAlignment="1">
      <alignment horizontal="center" vertical="center" wrapText="1"/>
    </xf>
    <xf numFmtId="0" fontId="9" fillId="23" borderId="33" xfId="0" applyFont="1" applyFill="1" applyBorder="1" applyAlignment="1">
      <alignment horizontal="center" vertical="center" wrapText="1"/>
    </xf>
    <xf numFmtId="0" fontId="9" fillId="23" borderId="55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7" fontId="11" fillId="0" borderId="56" xfId="44" applyNumberFormat="1" applyFont="1" applyBorder="1" applyAlignment="1" quotePrefix="1">
      <alignment/>
    </xf>
    <xf numFmtId="0" fontId="3" fillId="23" borderId="57" xfId="0" applyFont="1" applyFill="1" applyBorder="1" applyAlignment="1">
      <alignment/>
    </xf>
    <xf numFmtId="0" fontId="3" fillId="23" borderId="38" xfId="0" applyFont="1" applyFill="1" applyBorder="1" applyAlignment="1">
      <alignment/>
    </xf>
    <xf numFmtId="0" fontId="3" fillId="23" borderId="58" xfId="0" applyFont="1" applyFill="1" applyBorder="1" applyAlignment="1">
      <alignment/>
    </xf>
    <xf numFmtId="0" fontId="11" fillId="0" borderId="5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5" fillId="23" borderId="43" xfId="0" applyFont="1" applyFill="1" applyBorder="1" applyAlignment="1">
      <alignment horizontal="center" vertical="center" wrapText="1"/>
    </xf>
    <xf numFmtId="0" fontId="15" fillId="23" borderId="44" xfId="0" applyFont="1" applyFill="1" applyBorder="1" applyAlignment="1">
      <alignment horizontal="center" vertical="center" wrapText="1"/>
    </xf>
    <xf numFmtId="0" fontId="15" fillId="23" borderId="4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49" fontId="13" fillId="0" borderId="63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left" vertical="top"/>
    </xf>
    <xf numFmtId="49" fontId="13" fillId="0" borderId="64" xfId="0" applyNumberFormat="1" applyFont="1" applyBorder="1" applyAlignment="1">
      <alignment horizontal="left" vertical="top"/>
    </xf>
    <xf numFmtId="49" fontId="13" fillId="0" borderId="20" xfId="0" applyNumberFormat="1" applyFont="1" applyBorder="1" applyAlignment="1">
      <alignment horizontal="left" vertical="top"/>
    </xf>
    <xf numFmtId="0" fontId="0" fillId="0" borderId="6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Font="1" applyFill="1" applyBorder="1" applyAlignment="1">
      <alignment horizontal="left" vertical="top"/>
    </xf>
    <xf numFmtId="0" fontId="0" fillId="0" borderId="44" xfId="0" applyFont="1" applyFill="1" applyBorder="1" applyAlignment="1">
      <alignment horizontal="left" vertical="top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10" fillId="0" borderId="73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7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76" xfId="0" applyFont="1" applyBorder="1" applyAlignment="1">
      <alignment vertical="top" wrapText="1"/>
    </xf>
    <xf numFmtId="0" fontId="0" fillId="24" borderId="33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4" fillId="23" borderId="57" xfId="0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4" fillId="23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0" fillId="0" borderId="74" xfId="0" applyFont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3" fillId="0" borderId="62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top" wrapText="1"/>
    </xf>
    <xf numFmtId="170" fontId="13" fillId="0" borderId="64" xfId="0" applyNumberFormat="1" applyFont="1" applyBorder="1" applyAlignment="1">
      <alignment horizontal="center" vertical="top"/>
    </xf>
    <xf numFmtId="170" fontId="13" fillId="0" borderId="19" xfId="0" applyNumberFormat="1" applyFont="1" applyBorder="1" applyAlignment="1">
      <alignment horizontal="center" vertical="top"/>
    </xf>
    <xf numFmtId="0" fontId="7" fillId="0" borderId="65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3" fillId="0" borderId="6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3" fillId="0" borderId="64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4" fillId="23" borderId="80" xfId="0" applyFont="1" applyFill="1" applyBorder="1" applyAlignment="1">
      <alignment horizontal="center" vertical="center"/>
    </xf>
    <xf numFmtId="0" fontId="4" fillId="23" borderId="81" xfId="0" applyFont="1" applyFill="1" applyBorder="1" applyAlignment="1">
      <alignment horizontal="center" vertical="center"/>
    </xf>
    <xf numFmtId="0" fontId="4" fillId="23" borderId="82" xfId="0" applyFont="1" applyFill="1" applyBorder="1" applyAlignment="1">
      <alignment horizontal="center" vertical="center"/>
    </xf>
    <xf numFmtId="14" fontId="13" fillId="0" borderId="64" xfId="0" applyNumberFormat="1" applyFont="1" applyBorder="1" applyAlignment="1">
      <alignment horizontal="center" vertical="top"/>
    </xf>
    <xf numFmtId="14" fontId="13" fillId="0" borderId="19" xfId="0" applyNumberFormat="1" applyFont="1" applyBorder="1" applyAlignment="1">
      <alignment horizontal="center" vertical="top"/>
    </xf>
    <xf numFmtId="0" fontId="7" fillId="0" borderId="6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4" fontId="13" fillId="0" borderId="63" xfId="0" applyNumberFormat="1" applyFont="1" applyBorder="1" applyAlignment="1">
      <alignment horizontal="center" vertical="top"/>
    </xf>
    <xf numFmtId="14" fontId="13" fillId="0" borderId="18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85" xfId="0" applyFont="1" applyBorder="1" applyAlignment="1">
      <alignment horizontal="center" vertical="top" wrapText="1"/>
    </xf>
    <xf numFmtId="170" fontId="11" fillId="0" borderId="64" xfId="0" applyNumberFormat="1" applyFont="1" applyBorder="1" applyAlignment="1">
      <alignment horizontal="center" vertical="top" wrapText="1"/>
    </xf>
    <xf numFmtId="170" fontId="11" fillId="0" borderId="20" xfId="0" applyNumberFormat="1" applyFont="1" applyBorder="1" applyAlignment="1">
      <alignment horizontal="center" vertical="top" wrapText="1"/>
    </xf>
    <xf numFmtId="170" fontId="11" fillId="0" borderId="85" xfId="0" applyNumberFormat="1" applyFont="1" applyBorder="1" applyAlignment="1">
      <alignment horizontal="center" vertical="top" wrapText="1"/>
    </xf>
    <xf numFmtId="0" fontId="1" fillId="23" borderId="67" xfId="0" applyFont="1" applyFill="1" applyBorder="1" applyAlignment="1">
      <alignment horizontal="center"/>
    </xf>
    <xf numFmtId="0" fontId="1" fillId="23" borderId="44" xfId="0" applyFont="1" applyFill="1" applyBorder="1" applyAlignment="1">
      <alignment horizontal="center"/>
    </xf>
    <xf numFmtId="0" fontId="1" fillId="23" borderId="76" xfId="0" applyFont="1" applyFill="1" applyBorder="1" applyAlignment="1">
      <alignment horizontal="center"/>
    </xf>
    <xf numFmtId="44" fontId="11" fillId="0" borderId="59" xfId="44" applyFont="1" applyBorder="1" applyAlignment="1">
      <alignment horizontal="center" vertical="center"/>
    </xf>
    <xf numFmtId="44" fontId="11" fillId="0" borderId="17" xfId="44" applyFont="1" applyBorder="1" applyAlignment="1">
      <alignment horizontal="center" vertical="center"/>
    </xf>
    <xf numFmtId="44" fontId="11" fillId="0" borderId="60" xfId="44" applyFont="1" applyBorder="1" applyAlignment="1">
      <alignment horizontal="center" vertical="center"/>
    </xf>
    <xf numFmtId="165" fontId="11" fillId="0" borderId="59" xfId="0" applyNumberFormat="1" applyFont="1" applyBorder="1" applyAlignment="1">
      <alignment horizontal="center" vertical="center" shrinkToFit="1"/>
    </xf>
    <xf numFmtId="165" fontId="11" fillId="0" borderId="17" xfId="0" applyNumberFormat="1" applyFont="1" applyBorder="1" applyAlignment="1">
      <alignment horizontal="center" vertical="center" shrinkToFit="1"/>
    </xf>
    <xf numFmtId="0" fontId="3" fillId="23" borderId="70" xfId="0" applyFont="1" applyFill="1" applyBorder="1" applyAlignment="1">
      <alignment horizontal="center" vertical="center" wrapText="1" shrinkToFit="1"/>
    </xf>
    <xf numFmtId="0" fontId="3" fillId="23" borderId="17" xfId="0" applyFont="1" applyFill="1" applyBorder="1" applyAlignment="1">
      <alignment horizontal="center" vertical="center" wrapText="1" shrinkToFit="1"/>
    </xf>
    <xf numFmtId="164" fontId="11" fillId="0" borderId="61" xfId="44" applyNumberFormat="1" applyFont="1" applyBorder="1" applyAlignment="1">
      <alignment/>
    </xf>
    <xf numFmtId="164" fontId="11" fillId="0" borderId="62" xfId="44" applyNumberFormat="1" applyFont="1" applyBorder="1" applyAlignment="1">
      <alignment/>
    </xf>
    <xf numFmtId="164" fontId="11" fillId="0" borderId="79" xfId="44" applyNumberFormat="1" applyFont="1" applyBorder="1" applyAlignment="1">
      <alignment/>
    </xf>
    <xf numFmtId="0" fontId="3" fillId="23" borderId="70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7" fontId="11" fillId="0" borderId="61" xfId="44" applyNumberFormat="1" applyFont="1" applyBorder="1" applyAlignment="1">
      <alignment/>
    </xf>
    <xf numFmtId="7" fontId="11" fillId="0" borderId="62" xfId="44" applyNumberFormat="1" applyFont="1" applyBorder="1" applyAlignment="1">
      <alignment/>
    </xf>
    <xf numFmtId="7" fontId="11" fillId="0" borderId="79" xfId="44" applyNumberFormat="1" applyFont="1" applyBorder="1" applyAlignment="1">
      <alignment/>
    </xf>
    <xf numFmtId="0" fontId="3" fillId="24" borderId="16" xfId="0" applyFont="1" applyFill="1" applyBorder="1" applyAlignment="1">
      <alignment horizontal="left"/>
    </xf>
    <xf numFmtId="0" fontId="0" fillId="0" borderId="86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76" xfId="0" applyFont="1" applyBorder="1" applyAlignment="1">
      <alignment horizontal="left" vertical="top"/>
    </xf>
    <xf numFmtId="0" fontId="0" fillId="0" borderId="68" xfId="0" applyFont="1" applyFill="1" applyBorder="1" applyAlignment="1">
      <alignment horizontal="left" vertical="top"/>
    </xf>
    <xf numFmtId="0" fontId="0" fillId="0" borderId="69" xfId="0" applyFont="1" applyFill="1" applyBorder="1" applyAlignment="1">
      <alignment horizontal="left" vertical="top"/>
    </xf>
    <xf numFmtId="44" fontId="11" fillId="0" borderId="87" xfId="44" applyFont="1" applyBorder="1" applyAlignment="1">
      <alignment horizontal="center" vertical="center"/>
    </xf>
    <xf numFmtId="44" fontId="11" fillId="0" borderId="62" xfId="44" applyFont="1" applyBorder="1" applyAlignment="1">
      <alignment horizontal="center" vertical="center"/>
    </xf>
    <xf numFmtId="44" fontId="11" fillId="0" borderId="88" xfId="44" applyFont="1" applyBorder="1" applyAlignment="1">
      <alignment horizontal="center" vertical="center"/>
    </xf>
    <xf numFmtId="49" fontId="11" fillId="0" borderId="87" xfId="0" applyNumberFormat="1" applyFont="1" applyBorder="1" applyAlignment="1">
      <alignment horizontal="center" vertical="center" shrinkToFit="1"/>
    </xf>
    <xf numFmtId="49" fontId="11" fillId="0" borderId="62" xfId="0" applyNumberFormat="1" applyFont="1" applyBorder="1" applyAlignment="1">
      <alignment horizontal="center" vertical="center" shrinkToFit="1"/>
    </xf>
    <xf numFmtId="49" fontId="11" fillId="0" borderId="87" xfId="0" applyNumberFormat="1" applyFont="1" applyFill="1" applyBorder="1" applyAlignment="1">
      <alignment vertical="center" wrapText="1"/>
    </xf>
    <xf numFmtId="49" fontId="11" fillId="0" borderId="62" xfId="0" applyNumberFormat="1" applyFont="1" applyFill="1" applyBorder="1" applyAlignment="1">
      <alignment vertical="center" wrapText="1"/>
    </xf>
    <xf numFmtId="49" fontId="11" fillId="0" borderId="88" xfId="0" applyNumberFormat="1" applyFont="1" applyFill="1" applyBorder="1" applyAlignment="1">
      <alignment vertical="center" wrapText="1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7</xdr:row>
      <xdr:rowOff>47625</xdr:rowOff>
    </xdr:from>
    <xdr:to>
      <xdr:col>12</xdr:col>
      <xdr:colOff>1009650</xdr:colOff>
      <xdr:row>8</xdr:row>
      <xdr:rowOff>152400</xdr:rowOff>
    </xdr:to>
    <xdr:pic>
      <xdr:nvPicPr>
        <xdr:cNvPr id="1" name="Picture 6" descr="To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81200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(415)%20285-3292%20/%20Fax:(415)%20643-0108" TargetMode="External" /><Relationship Id="rId2" Type="http://schemas.openxmlformats.org/officeDocument/2006/relationships/hyperlink" Target="tel:(415)%20285-3292%20/%20Fax:(415)%20643-0108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="80" zoomScaleNormal="80" zoomScaleSheetLayoutView="75" zoomScalePageLayoutView="0" workbookViewId="0" topLeftCell="A58">
      <selection activeCell="H32" sqref="H32:L32"/>
    </sheetView>
  </sheetViews>
  <sheetFormatPr defaultColWidth="9.140625" defaultRowHeight="12.75"/>
  <cols>
    <col min="1" max="1" width="5.28125" style="1" customWidth="1"/>
    <col min="2" max="2" width="8.140625" style="1" customWidth="1"/>
    <col min="3" max="3" width="4.140625" style="1" customWidth="1"/>
    <col min="4" max="4" width="3.7109375" style="1" customWidth="1"/>
    <col min="5" max="5" width="6.57421875" style="1" customWidth="1"/>
    <col min="6" max="6" width="11.28125" style="1" customWidth="1"/>
    <col min="7" max="7" width="7.00390625" style="1" customWidth="1"/>
    <col min="8" max="8" width="13.421875" style="1" customWidth="1"/>
    <col min="9" max="9" width="15.28125" style="1" customWidth="1"/>
    <col min="10" max="10" width="9.421875" style="1" customWidth="1"/>
    <col min="11" max="11" width="13.140625" style="1" customWidth="1"/>
    <col min="12" max="12" width="1.8515625" style="1" customWidth="1"/>
    <col min="13" max="13" width="16.7109375" style="1" customWidth="1"/>
    <col min="14" max="27" width="9.140625" style="29" customWidth="1"/>
    <col min="28" max="16384" width="9.140625" style="1" customWidth="1"/>
  </cols>
  <sheetData>
    <row r="1" spans="1:27" s="2" customFormat="1" ht="13.5" thickBot="1">
      <c r="A1" s="186" t="s">
        <v>14</v>
      </c>
      <c r="B1" s="187"/>
      <c r="C1" s="187"/>
      <c r="D1" s="187"/>
      <c r="E1" s="187"/>
      <c r="F1" s="187"/>
      <c r="G1" s="187"/>
      <c r="H1" s="187"/>
      <c r="I1" s="188"/>
      <c r="J1" s="165" t="s">
        <v>15</v>
      </c>
      <c r="K1" s="166"/>
      <c r="L1" s="166"/>
      <c r="M1" s="167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2" customFormat="1" ht="30" customHeight="1">
      <c r="A2" s="191" t="s">
        <v>42</v>
      </c>
      <c r="B2" s="192"/>
      <c r="C2" s="192"/>
      <c r="D2" s="193"/>
      <c r="E2" s="196" t="s">
        <v>49</v>
      </c>
      <c r="F2" s="197"/>
      <c r="G2" s="40"/>
      <c r="H2" s="17" t="s">
        <v>3</v>
      </c>
      <c r="I2" s="16"/>
      <c r="J2" s="182" t="s">
        <v>25</v>
      </c>
      <c r="K2" s="183"/>
      <c r="L2" s="198">
        <v>39526</v>
      </c>
      <c r="M2" s="199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s="2" customFormat="1" ht="19.5" customHeight="1">
      <c r="A3" s="194" t="s">
        <v>0</v>
      </c>
      <c r="B3" s="195"/>
      <c r="C3" s="195"/>
      <c r="D3" s="195"/>
      <c r="E3" s="200" t="s">
        <v>50</v>
      </c>
      <c r="F3" s="201"/>
      <c r="G3" s="202"/>
      <c r="H3" s="18" t="s">
        <v>31</v>
      </c>
      <c r="I3" s="15"/>
      <c r="J3" s="178" t="s">
        <v>19</v>
      </c>
      <c r="K3" s="179"/>
      <c r="L3" s="184" t="s">
        <v>107</v>
      </c>
      <c r="M3" s="18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s="3" customFormat="1" ht="22.5" customHeight="1" thickBot="1">
      <c r="A4" s="194" t="s">
        <v>18</v>
      </c>
      <c r="B4" s="195"/>
      <c r="C4" s="195"/>
      <c r="D4" s="195"/>
      <c r="E4" s="203">
        <v>4155814098</v>
      </c>
      <c r="F4" s="204"/>
      <c r="G4" s="205"/>
      <c r="H4" s="19" t="s">
        <v>30</v>
      </c>
      <c r="I4" s="20"/>
      <c r="J4" s="178" t="s">
        <v>20</v>
      </c>
      <c r="K4" s="179"/>
      <c r="L4" s="189">
        <f>L2+30</f>
        <v>39556</v>
      </c>
      <c r="M4" s="190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3" customFormat="1" ht="22.5" customHeight="1" thickTop="1">
      <c r="A5" s="131" t="s">
        <v>43</v>
      </c>
      <c r="B5" s="132"/>
      <c r="C5" s="132"/>
      <c r="D5" s="133"/>
      <c r="E5" s="127"/>
      <c r="F5" s="128"/>
      <c r="G5" s="128"/>
      <c r="H5" s="128"/>
      <c r="I5" s="41"/>
      <c r="J5" s="178" t="s">
        <v>1</v>
      </c>
      <c r="K5" s="179"/>
      <c r="L5" s="184" t="s">
        <v>48</v>
      </c>
      <c r="M5" s="18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3" customFormat="1" ht="22.5" customHeight="1">
      <c r="A6" s="131" t="s">
        <v>44</v>
      </c>
      <c r="B6" s="140"/>
      <c r="C6" s="140"/>
      <c r="D6" s="140"/>
      <c r="E6" s="129"/>
      <c r="F6" s="130"/>
      <c r="G6" s="130"/>
      <c r="H6" s="130"/>
      <c r="I6" s="42"/>
      <c r="J6" s="178" t="s">
        <v>26</v>
      </c>
      <c r="K6" s="179"/>
      <c r="L6" s="176">
        <v>4152853292</v>
      </c>
      <c r="M6" s="177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s="4" customFormat="1" ht="21.75" customHeight="1">
      <c r="A7" s="136" t="s">
        <v>45</v>
      </c>
      <c r="B7" s="137"/>
      <c r="C7" s="137"/>
      <c r="D7" s="137"/>
      <c r="E7" s="129"/>
      <c r="F7" s="130"/>
      <c r="G7" s="130"/>
      <c r="H7" s="130"/>
      <c r="I7" s="43"/>
      <c r="J7" s="143" t="s">
        <v>27</v>
      </c>
      <c r="K7" s="144"/>
      <c r="L7" s="180" t="s">
        <v>40</v>
      </c>
      <c r="M7" s="18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14" customFormat="1" ht="12.75" customHeight="1">
      <c r="A8" s="138"/>
      <c r="B8" s="139"/>
      <c r="C8" s="139"/>
      <c r="D8" s="139"/>
      <c r="E8" s="171"/>
      <c r="F8" s="172"/>
      <c r="G8" s="172"/>
      <c r="H8" s="172"/>
      <c r="I8" s="173"/>
      <c r="J8" s="141" t="s">
        <v>12</v>
      </c>
      <c r="K8" s="151"/>
      <c r="L8" s="152"/>
      <c r="M8" s="15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3" customFormat="1" ht="15" customHeight="1" thickBot="1">
      <c r="A9" s="125" t="s">
        <v>24</v>
      </c>
      <c r="B9" s="126"/>
      <c r="C9" s="126"/>
      <c r="D9" s="126"/>
      <c r="E9" s="174"/>
      <c r="F9" s="174"/>
      <c r="G9" s="174"/>
      <c r="H9" s="174"/>
      <c r="I9" s="175"/>
      <c r="J9" s="142"/>
      <c r="K9" s="154"/>
      <c r="L9" s="155"/>
      <c r="M9" s="15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s="10" customFormat="1" ht="12" customHeight="1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4" customFormat="1" ht="12" customHeight="1" thickBot="1">
      <c r="A11" s="164"/>
      <c r="B11" s="164"/>
      <c r="C11" s="165" t="s">
        <v>17</v>
      </c>
      <c r="D11" s="166"/>
      <c r="E11" s="166"/>
      <c r="F11" s="166"/>
      <c r="G11" s="166"/>
      <c r="H11" s="166"/>
      <c r="I11" s="166"/>
      <c r="J11" s="166"/>
      <c r="K11" s="167"/>
      <c r="L11" s="163"/>
      <c r="M11" s="16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4" customFormat="1" ht="12.75" customHeight="1">
      <c r="A12" s="134" t="s">
        <v>35</v>
      </c>
      <c r="B12" s="135"/>
      <c r="C12" s="135"/>
      <c r="D12" s="135"/>
      <c r="E12" s="135"/>
      <c r="F12" s="135"/>
      <c r="G12" s="226" t="s">
        <v>13</v>
      </c>
      <c r="H12" s="227"/>
      <c r="I12" s="228"/>
      <c r="J12" s="160" t="s">
        <v>16</v>
      </c>
      <c r="K12" s="161"/>
      <c r="L12" s="161"/>
      <c r="M12" s="16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4" customFormat="1" ht="12.75" customHeight="1">
      <c r="A13" s="229" t="s">
        <v>36</v>
      </c>
      <c r="B13" s="230"/>
      <c r="C13" s="230"/>
      <c r="D13" s="230"/>
      <c r="E13" s="230"/>
      <c r="F13" s="230"/>
      <c r="G13" s="168"/>
      <c r="H13" s="169"/>
      <c r="I13" s="170"/>
      <c r="J13" s="157"/>
      <c r="K13" s="158"/>
      <c r="L13" s="158"/>
      <c r="M13" s="15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4" customFormat="1" ht="13.5" customHeight="1">
      <c r="A14" s="81" t="s">
        <v>37</v>
      </c>
      <c r="B14" s="82"/>
      <c r="C14" s="82"/>
      <c r="D14" s="82"/>
      <c r="E14" s="82"/>
      <c r="F14" s="82"/>
      <c r="G14" s="89"/>
      <c r="H14" s="90"/>
      <c r="I14" s="91"/>
      <c r="J14" s="148"/>
      <c r="K14" s="149"/>
      <c r="L14" s="149"/>
      <c r="M14" s="150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4" customFormat="1" ht="12.75" customHeight="1">
      <c r="A15" s="81" t="s">
        <v>38</v>
      </c>
      <c r="B15" s="82"/>
      <c r="C15" s="82"/>
      <c r="D15" s="82"/>
      <c r="E15" s="82"/>
      <c r="F15" s="82"/>
      <c r="G15" s="89"/>
      <c r="H15" s="90"/>
      <c r="I15" s="91"/>
      <c r="J15" s="148"/>
      <c r="K15" s="149"/>
      <c r="L15" s="149"/>
      <c r="M15" s="150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4" customFormat="1" ht="12.75" customHeight="1">
      <c r="A16" s="124" t="s">
        <v>39</v>
      </c>
      <c r="B16" s="82"/>
      <c r="C16" s="82"/>
      <c r="D16" s="82"/>
      <c r="E16" s="82"/>
      <c r="F16" s="82"/>
      <c r="G16" s="89"/>
      <c r="H16" s="90"/>
      <c r="I16" s="91"/>
      <c r="J16" s="148"/>
      <c r="K16" s="149"/>
      <c r="L16" s="149"/>
      <c r="M16" s="150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4" customFormat="1" ht="13.5" customHeight="1" thickBot="1">
      <c r="A17" s="87" t="s">
        <v>47</v>
      </c>
      <c r="B17" s="88"/>
      <c r="C17" s="88"/>
      <c r="D17" s="88"/>
      <c r="E17" s="88"/>
      <c r="F17" s="88"/>
      <c r="G17" s="92"/>
      <c r="H17" s="93"/>
      <c r="I17" s="94"/>
      <c r="J17" s="145"/>
      <c r="K17" s="146"/>
      <c r="L17" s="146"/>
      <c r="M17" s="147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5" customFormat="1" ht="12.75" customHeight="1">
      <c r="A18" s="134" t="s">
        <v>33</v>
      </c>
      <c r="B18" s="135"/>
      <c r="C18" s="135"/>
      <c r="D18" s="135"/>
      <c r="E18" s="135"/>
      <c r="F18" s="135"/>
      <c r="G18" s="226" t="s">
        <v>34</v>
      </c>
      <c r="H18" s="227"/>
      <c r="I18" s="227"/>
      <c r="J18" s="227"/>
      <c r="K18" s="227"/>
      <c r="L18" s="227"/>
      <c r="M18" s="228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4" customFormat="1" ht="12.75" customHeight="1">
      <c r="A19" s="81" t="s">
        <v>36</v>
      </c>
      <c r="B19" s="82"/>
      <c r="C19" s="82"/>
      <c r="D19" s="82"/>
      <c r="E19" s="82"/>
      <c r="F19" s="82"/>
      <c r="G19" s="89"/>
      <c r="H19" s="90"/>
      <c r="I19" s="90"/>
      <c r="J19" s="90"/>
      <c r="K19" s="90"/>
      <c r="L19" s="90"/>
      <c r="M19" s="9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4" customFormat="1" ht="12.75" customHeight="1">
      <c r="A20" s="81" t="s">
        <v>37</v>
      </c>
      <c r="B20" s="82"/>
      <c r="C20" s="82"/>
      <c r="D20" s="82"/>
      <c r="E20" s="82"/>
      <c r="F20" s="82"/>
      <c r="G20" s="239" t="s">
        <v>109</v>
      </c>
      <c r="H20" s="240"/>
      <c r="I20" s="240"/>
      <c r="J20" s="240"/>
      <c r="K20" s="240"/>
      <c r="L20" s="240"/>
      <c r="M20" s="24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4" customFormat="1" ht="13.5" customHeight="1">
      <c r="A21" s="81" t="s">
        <v>38</v>
      </c>
      <c r="B21" s="82"/>
      <c r="C21" s="82"/>
      <c r="D21" s="82"/>
      <c r="E21" s="82"/>
      <c r="F21" s="82"/>
      <c r="G21" s="89"/>
      <c r="H21" s="90"/>
      <c r="I21" s="90"/>
      <c r="J21" s="90"/>
      <c r="K21" s="90"/>
      <c r="L21" s="90"/>
      <c r="M21" s="9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4" customFormat="1" ht="12.75">
      <c r="A22" s="81" t="s">
        <v>39</v>
      </c>
      <c r="B22" s="82"/>
      <c r="C22" s="82"/>
      <c r="D22" s="82"/>
      <c r="E22" s="82"/>
      <c r="F22" s="82"/>
      <c r="G22" s="89"/>
      <c r="H22" s="90"/>
      <c r="I22" s="90"/>
      <c r="J22" s="90"/>
      <c r="K22" s="90"/>
      <c r="L22" s="90"/>
      <c r="M22" s="91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s="4" customFormat="1" ht="13.5" thickBot="1">
      <c r="A23" s="87" t="s">
        <v>47</v>
      </c>
      <c r="B23" s="88"/>
      <c r="C23" s="88"/>
      <c r="D23" s="88"/>
      <c r="E23" s="88"/>
      <c r="F23" s="88"/>
      <c r="G23" s="92"/>
      <c r="H23" s="93"/>
      <c r="I23" s="93"/>
      <c r="J23" s="93"/>
      <c r="K23" s="93"/>
      <c r="L23" s="93"/>
      <c r="M23" s="9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s="7" customFormat="1" ht="13.5" thickBo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33"/>
      <c r="O24" s="33"/>
      <c r="P24" s="33"/>
      <c r="Q24" s="33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ht="22.5" customHeight="1">
      <c r="A25" s="44" t="s">
        <v>21</v>
      </c>
      <c r="B25" s="45" t="s">
        <v>7</v>
      </c>
      <c r="C25" s="121" t="s">
        <v>4</v>
      </c>
      <c r="D25" s="122"/>
      <c r="E25" s="123"/>
      <c r="F25" s="95" t="s">
        <v>11</v>
      </c>
      <c r="G25" s="96"/>
      <c r="H25" s="97" t="s">
        <v>5</v>
      </c>
      <c r="I25" s="98"/>
      <c r="J25" s="98"/>
      <c r="K25" s="98"/>
      <c r="L25" s="99"/>
      <c r="M25" s="46" t="s">
        <v>6</v>
      </c>
      <c r="N25" s="33"/>
      <c r="O25" s="33"/>
      <c r="P25" s="33"/>
      <c r="Q25" s="33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34" s="8" customFormat="1" ht="30" customHeight="1">
      <c r="A26" s="47"/>
      <c r="B26" s="48"/>
      <c r="C26" s="65"/>
      <c r="D26" s="66"/>
      <c r="E26" s="67"/>
      <c r="F26" s="76" t="s">
        <v>22</v>
      </c>
      <c r="G26" s="77"/>
      <c r="H26" s="73" t="s">
        <v>61</v>
      </c>
      <c r="I26" s="74"/>
      <c r="J26" s="74"/>
      <c r="K26" s="74"/>
      <c r="L26" s="75"/>
      <c r="M26" s="4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12"/>
      <c r="AC26" s="12"/>
      <c r="AD26" s="12"/>
      <c r="AE26" s="12"/>
      <c r="AF26" s="12"/>
      <c r="AG26" s="12"/>
      <c r="AH26" s="12"/>
    </row>
    <row r="27" spans="1:34" s="8" customFormat="1" ht="30" customHeight="1">
      <c r="A27" s="47">
        <v>1</v>
      </c>
      <c r="B27" s="48">
        <v>1</v>
      </c>
      <c r="C27" s="65">
        <v>3315</v>
      </c>
      <c r="D27" s="66"/>
      <c r="E27" s="67"/>
      <c r="F27" s="76" t="s">
        <v>51</v>
      </c>
      <c r="G27" s="77"/>
      <c r="H27" s="84" t="s">
        <v>62</v>
      </c>
      <c r="I27" s="85"/>
      <c r="J27" s="85"/>
      <c r="K27" s="85"/>
      <c r="L27" s="86"/>
      <c r="M27" s="49">
        <f aca="true" t="shared" si="0" ref="M27:M36">B27*C27</f>
        <v>3315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12"/>
      <c r="AC27" s="12"/>
      <c r="AD27" s="12"/>
      <c r="AE27" s="12"/>
      <c r="AF27" s="12"/>
      <c r="AG27" s="12"/>
      <c r="AH27" s="12"/>
    </row>
    <row r="28" spans="1:34" s="8" customFormat="1" ht="30" customHeight="1">
      <c r="A28" s="47">
        <v>2</v>
      </c>
      <c r="B28" s="48">
        <v>1</v>
      </c>
      <c r="C28" s="65">
        <v>799</v>
      </c>
      <c r="D28" s="66"/>
      <c r="E28" s="67"/>
      <c r="F28" s="76" t="s">
        <v>52</v>
      </c>
      <c r="G28" s="77"/>
      <c r="H28" s="78" t="s">
        <v>63</v>
      </c>
      <c r="I28" s="79"/>
      <c r="J28" s="79"/>
      <c r="K28" s="79"/>
      <c r="L28" s="80"/>
      <c r="M28" s="49">
        <f t="shared" si="0"/>
        <v>799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12"/>
      <c r="AC28" s="12"/>
      <c r="AD28" s="12"/>
      <c r="AE28" s="12"/>
      <c r="AF28" s="12"/>
      <c r="AG28" s="12"/>
      <c r="AH28" s="12"/>
    </row>
    <row r="29" spans="1:34" s="8" customFormat="1" ht="30" customHeight="1">
      <c r="A29" s="47">
        <v>3</v>
      </c>
      <c r="B29" s="48">
        <v>1</v>
      </c>
      <c r="C29" s="65">
        <v>625</v>
      </c>
      <c r="D29" s="66"/>
      <c r="E29" s="67"/>
      <c r="F29" s="76" t="s">
        <v>53</v>
      </c>
      <c r="G29" s="77"/>
      <c r="H29" s="78" t="s">
        <v>67</v>
      </c>
      <c r="I29" s="79"/>
      <c r="J29" s="79"/>
      <c r="K29" s="79"/>
      <c r="L29" s="80"/>
      <c r="M29" s="49">
        <f t="shared" si="0"/>
        <v>625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12"/>
      <c r="AC29" s="12"/>
      <c r="AD29" s="12"/>
      <c r="AE29" s="12"/>
      <c r="AF29" s="12"/>
      <c r="AG29" s="12"/>
      <c r="AH29" s="12"/>
    </row>
    <row r="30" spans="1:34" s="8" customFormat="1" ht="30" customHeight="1">
      <c r="A30" s="47">
        <v>4</v>
      </c>
      <c r="B30" s="48">
        <v>2</v>
      </c>
      <c r="C30" s="65">
        <v>925</v>
      </c>
      <c r="D30" s="66"/>
      <c r="E30" s="67"/>
      <c r="F30" s="76" t="s">
        <v>54</v>
      </c>
      <c r="G30" s="77"/>
      <c r="H30" s="78" t="s">
        <v>68</v>
      </c>
      <c r="I30" s="79"/>
      <c r="J30" s="79"/>
      <c r="K30" s="79"/>
      <c r="L30" s="80"/>
      <c r="M30" s="49">
        <f t="shared" si="0"/>
        <v>1850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12"/>
      <c r="AC30" s="12"/>
      <c r="AD30" s="12"/>
      <c r="AE30" s="12"/>
      <c r="AF30" s="12"/>
      <c r="AG30" s="12"/>
      <c r="AH30" s="12"/>
    </row>
    <row r="31" spans="1:34" s="8" customFormat="1" ht="30" customHeight="1">
      <c r="A31" s="47">
        <v>5</v>
      </c>
      <c r="B31" s="48">
        <v>4</v>
      </c>
      <c r="C31" s="65">
        <v>3629</v>
      </c>
      <c r="D31" s="66"/>
      <c r="E31" s="67"/>
      <c r="F31" s="76" t="s">
        <v>55</v>
      </c>
      <c r="G31" s="77"/>
      <c r="H31" s="78" t="s">
        <v>64</v>
      </c>
      <c r="I31" s="79"/>
      <c r="J31" s="79"/>
      <c r="K31" s="79"/>
      <c r="L31" s="80"/>
      <c r="M31" s="49">
        <f t="shared" si="0"/>
        <v>14516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12"/>
      <c r="AC31" s="12"/>
      <c r="AD31" s="12"/>
      <c r="AE31" s="12"/>
      <c r="AF31" s="12"/>
      <c r="AG31" s="12"/>
      <c r="AH31" s="12"/>
    </row>
    <row r="32" spans="1:34" s="8" customFormat="1" ht="30" customHeight="1">
      <c r="A32" s="47">
        <v>6</v>
      </c>
      <c r="B32" s="48">
        <v>2</v>
      </c>
      <c r="C32" s="65">
        <v>6830</v>
      </c>
      <c r="D32" s="66"/>
      <c r="E32" s="67"/>
      <c r="F32" s="76" t="s">
        <v>56</v>
      </c>
      <c r="G32" s="77"/>
      <c r="H32" s="78" t="s">
        <v>65</v>
      </c>
      <c r="I32" s="79"/>
      <c r="J32" s="79"/>
      <c r="K32" s="79"/>
      <c r="L32" s="80"/>
      <c r="M32" s="49">
        <f t="shared" si="0"/>
        <v>13660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12"/>
      <c r="AC32" s="12"/>
      <c r="AD32" s="12"/>
      <c r="AE32" s="12"/>
      <c r="AF32" s="12"/>
      <c r="AG32" s="12"/>
      <c r="AH32" s="12"/>
    </row>
    <row r="33" spans="1:34" s="8" customFormat="1" ht="30" customHeight="1">
      <c r="A33" s="47">
        <v>7</v>
      </c>
      <c r="B33" s="48">
        <v>3</v>
      </c>
      <c r="C33" s="65">
        <v>405</v>
      </c>
      <c r="D33" s="66"/>
      <c r="E33" s="67"/>
      <c r="F33" s="76" t="s">
        <v>57</v>
      </c>
      <c r="G33" s="77"/>
      <c r="H33" s="78" t="s">
        <v>69</v>
      </c>
      <c r="I33" s="79"/>
      <c r="J33" s="79"/>
      <c r="K33" s="79"/>
      <c r="L33" s="80"/>
      <c r="M33" s="49">
        <f t="shared" si="0"/>
        <v>1215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12"/>
      <c r="AC33" s="12"/>
      <c r="AD33" s="12"/>
      <c r="AE33" s="12"/>
      <c r="AF33" s="12"/>
      <c r="AG33" s="12"/>
      <c r="AH33" s="12"/>
    </row>
    <row r="34" spans="1:34" s="8" customFormat="1" ht="30" customHeight="1">
      <c r="A34" s="47">
        <v>8</v>
      </c>
      <c r="B34" s="48">
        <v>1</v>
      </c>
      <c r="C34" s="65">
        <v>575</v>
      </c>
      <c r="D34" s="66"/>
      <c r="E34" s="67"/>
      <c r="F34" s="76" t="s">
        <v>58</v>
      </c>
      <c r="G34" s="77"/>
      <c r="H34" s="78" t="s">
        <v>70</v>
      </c>
      <c r="I34" s="79"/>
      <c r="J34" s="79"/>
      <c r="K34" s="79"/>
      <c r="L34" s="80"/>
      <c r="M34" s="49">
        <f t="shared" si="0"/>
        <v>575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12"/>
      <c r="AC34" s="12"/>
      <c r="AD34" s="12"/>
      <c r="AE34" s="12"/>
      <c r="AF34" s="12"/>
      <c r="AG34" s="12"/>
      <c r="AH34" s="12"/>
    </row>
    <row r="35" spans="1:34" s="8" customFormat="1" ht="30" customHeight="1">
      <c r="A35" s="47">
        <v>9</v>
      </c>
      <c r="B35" s="50">
        <v>2</v>
      </c>
      <c r="C35" s="209">
        <v>69</v>
      </c>
      <c r="D35" s="210"/>
      <c r="E35" s="211"/>
      <c r="F35" s="212" t="s">
        <v>59</v>
      </c>
      <c r="G35" s="213"/>
      <c r="H35" s="118" t="s">
        <v>71</v>
      </c>
      <c r="I35" s="119"/>
      <c r="J35" s="119"/>
      <c r="K35" s="119"/>
      <c r="L35" s="120"/>
      <c r="M35" s="51">
        <f t="shared" si="0"/>
        <v>138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12"/>
      <c r="AC35" s="12"/>
      <c r="AD35" s="12"/>
      <c r="AE35" s="12"/>
      <c r="AF35" s="12"/>
      <c r="AG35" s="12"/>
      <c r="AH35" s="12"/>
    </row>
    <row r="36" spans="1:34" s="8" customFormat="1" ht="30" customHeight="1">
      <c r="A36" s="47">
        <v>10</v>
      </c>
      <c r="B36" s="48">
        <v>2</v>
      </c>
      <c r="C36" s="65">
        <v>609</v>
      </c>
      <c r="D36" s="66"/>
      <c r="E36" s="67"/>
      <c r="F36" s="76" t="s">
        <v>60</v>
      </c>
      <c r="G36" s="77"/>
      <c r="H36" s="78" t="s">
        <v>66</v>
      </c>
      <c r="I36" s="79"/>
      <c r="J36" s="79"/>
      <c r="K36" s="79"/>
      <c r="L36" s="80"/>
      <c r="M36" s="49">
        <f t="shared" si="0"/>
        <v>1218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12"/>
      <c r="AC36" s="12"/>
      <c r="AD36" s="12"/>
      <c r="AE36" s="12"/>
      <c r="AF36" s="12"/>
      <c r="AG36" s="12"/>
      <c r="AH36" s="12"/>
    </row>
    <row r="37" spans="1:34" ht="15.75" thickBot="1">
      <c r="A37" s="52"/>
      <c r="B37" s="23"/>
      <c r="C37" s="53"/>
      <c r="D37" s="24"/>
      <c r="E37" s="53"/>
      <c r="F37" s="54"/>
      <c r="G37" s="54"/>
      <c r="H37" s="54"/>
      <c r="I37" s="55"/>
      <c r="J37" s="106" t="s">
        <v>8</v>
      </c>
      <c r="K37" s="107"/>
      <c r="L37" s="108"/>
      <c r="M37" s="56">
        <f>SUM(M27:M36)</f>
        <v>37911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13"/>
      <c r="AC37" s="13"/>
      <c r="AD37" s="13"/>
      <c r="AE37" s="13"/>
      <c r="AF37" s="13"/>
      <c r="AG37" s="13"/>
      <c r="AH37" s="13"/>
    </row>
    <row r="38" spans="1:13" ht="13.5" thickBot="1">
      <c r="A38" s="206" t="s">
        <v>2</v>
      </c>
      <c r="B38" s="207"/>
      <c r="C38" s="207"/>
      <c r="D38" s="207"/>
      <c r="E38" s="207"/>
      <c r="F38" s="208"/>
      <c r="G38" s="57"/>
      <c r="H38" s="54"/>
      <c r="I38" s="55"/>
      <c r="J38" s="55"/>
      <c r="K38" s="55"/>
      <c r="L38" s="55"/>
      <c r="M38" s="58"/>
    </row>
    <row r="39" spans="1:13" ht="23.25" customHeight="1" thickTop="1">
      <c r="A39" s="214" t="s">
        <v>32</v>
      </c>
      <c r="B39" s="215"/>
      <c r="C39" s="215"/>
      <c r="D39" s="219" t="s">
        <v>9</v>
      </c>
      <c r="E39" s="220"/>
      <c r="F39" s="221"/>
      <c r="G39" s="113" t="s">
        <v>23</v>
      </c>
      <c r="H39" s="113"/>
      <c r="I39" s="62" t="s">
        <v>41</v>
      </c>
      <c r="J39" s="109" t="s">
        <v>10</v>
      </c>
      <c r="K39" s="110"/>
      <c r="L39" s="100">
        <f>D40+G40+I40</f>
        <v>139041.365</v>
      </c>
      <c r="M39" s="101"/>
    </row>
    <row r="40" spans="1:27" s="9" customFormat="1" ht="18.75" customHeight="1" thickBot="1">
      <c r="A40" s="216">
        <f>M68+M97</f>
        <v>90568</v>
      </c>
      <c r="B40" s="217"/>
      <c r="C40" s="218"/>
      <c r="D40" s="222">
        <f>A40+M37</f>
        <v>128479</v>
      </c>
      <c r="E40" s="223"/>
      <c r="F40" s="224"/>
      <c r="G40" s="114">
        <f>SUM(M27+M28+M30+M31+M32+M33+M34+M35+M36+M45+M46+M47+M48+M49+M53+M54+M55+M56+M57+M61+M62+M63+M64+M65+M71+M72+M73+M74+M75+M79+M80+M81+M82+M83+M87+M88+M89+M90+M91+M93+M94)*0.085</f>
        <v>10554.365000000002</v>
      </c>
      <c r="H40" s="114"/>
      <c r="I40" s="63">
        <f>1*8</f>
        <v>8</v>
      </c>
      <c r="J40" s="111"/>
      <c r="K40" s="112"/>
      <c r="L40" s="102"/>
      <c r="M40" s="10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13" ht="16.5" customHeight="1" thickBot="1">
      <c r="A41" s="115" t="s">
        <v>46</v>
      </c>
      <c r="B41" s="116"/>
      <c r="C41" s="116"/>
      <c r="D41" s="116"/>
      <c r="E41" s="116"/>
      <c r="F41" s="116"/>
      <c r="G41" s="116"/>
      <c r="H41" s="116"/>
      <c r="I41" s="116"/>
      <c r="J41" s="117"/>
      <c r="K41" s="64">
        <f>D40*0.019</f>
        <v>2441.101</v>
      </c>
      <c r="L41" s="104"/>
      <c r="M41" s="105"/>
    </row>
    <row r="42" spans="1:27" s="11" customFormat="1" ht="16.5" thickBot="1">
      <c r="A42" s="25"/>
      <c r="B42" s="23" t="s">
        <v>28</v>
      </c>
      <c r="C42" s="26">
        <v>1</v>
      </c>
      <c r="D42" s="24" t="s">
        <v>29</v>
      </c>
      <c r="E42" s="26">
        <v>3</v>
      </c>
      <c r="F42" s="27"/>
      <c r="G42" s="27"/>
      <c r="H42" s="27"/>
      <c r="I42" s="27"/>
      <c r="J42" s="27"/>
      <c r="K42" s="27"/>
      <c r="L42" s="28"/>
      <c r="M42" s="27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6" customFormat="1" ht="22.5" customHeight="1">
      <c r="A43" s="44" t="s">
        <v>21</v>
      </c>
      <c r="B43" s="45" t="s">
        <v>7</v>
      </c>
      <c r="C43" s="121" t="s">
        <v>4</v>
      </c>
      <c r="D43" s="122"/>
      <c r="E43" s="123"/>
      <c r="F43" s="95" t="s">
        <v>11</v>
      </c>
      <c r="G43" s="96"/>
      <c r="H43" s="97" t="s">
        <v>5</v>
      </c>
      <c r="I43" s="98"/>
      <c r="J43" s="98"/>
      <c r="K43" s="98"/>
      <c r="L43" s="99"/>
      <c r="M43" s="46" t="s">
        <v>6</v>
      </c>
      <c r="N43" s="33"/>
      <c r="O43" s="33"/>
      <c r="P43" s="33"/>
      <c r="Q43" s="33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34" s="8" customFormat="1" ht="47.25" customHeight="1">
      <c r="A44" s="47"/>
      <c r="B44" s="48"/>
      <c r="C44" s="65"/>
      <c r="D44" s="66"/>
      <c r="E44" s="67"/>
      <c r="F44" s="68" t="s">
        <v>22</v>
      </c>
      <c r="G44" s="69"/>
      <c r="H44" s="70" t="s">
        <v>78</v>
      </c>
      <c r="I44" s="71"/>
      <c r="J44" s="71"/>
      <c r="K44" s="71"/>
      <c r="L44" s="72"/>
      <c r="M44" s="49">
        <f>B44*C44</f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12"/>
      <c r="AC44" s="12"/>
      <c r="AD44" s="12"/>
      <c r="AE44" s="12"/>
      <c r="AF44" s="12"/>
      <c r="AG44" s="12"/>
      <c r="AH44" s="12"/>
    </row>
    <row r="45" spans="1:34" s="8" customFormat="1" ht="30" customHeight="1">
      <c r="A45" s="47">
        <v>11</v>
      </c>
      <c r="B45" s="48">
        <v>2</v>
      </c>
      <c r="C45" s="65">
        <v>1945</v>
      </c>
      <c r="D45" s="66"/>
      <c r="E45" s="67"/>
      <c r="F45" s="76" t="s">
        <v>72</v>
      </c>
      <c r="G45" s="77"/>
      <c r="H45" s="78" t="s">
        <v>81</v>
      </c>
      <c r="I45" s="79"/>
      <c r="J45" s="79"/>
      <c r="K45" s="79"/>
      <c r="L45" s="80"/>
      <c r="M45" s="49">
        <f>B45*C45</f>
        <v>3890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12"/>
      <c r="AC45" s="12"/>
      <c r="AD45" s="12"/>
      <c r="AE45" s="12"/>
      <c r="AF45" s="12"/>
      <c r="AG45" s="12"/>
      <c r="AH45" s="12"/>
    </row>
    <row r="46" spans="1:34" s="8" customFormat="1" ht="30" customHeight="1">
      <c r="A46" s="47">
        <f aca="true" t="shared" si="1" ref="A46:A67">A45+1</f>
        <v>12</v>
      </c>
      <c r="B46" s="48">
        <v>2</v>
      </c>
      <c r="C46" s="65">
        <v>630</v>
      </c>
      <c r="D46" s="66"/>
      <c r="E46" s="67"/>
      <c r="F46" s="76" t="s">
        <v>73</v>
      </c>
      <c r="G46" s="77"/>
      <c r="H46" s="78" t="s">
        <v>82</v>
      </c>
      <c r="I46" s="79"/>
      <c r="J46" s="79"/>
      <c r="K46" s="79"/>
      <c r="L46" s="80"/>
      <c r="M46" s="49">
        <f>B46*C46</f>
        <v>1260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12"/>
      <c r="AC46" s="12"/>
      <c r="AD46" s="12"/>
      <c r="AE46" s="12"/>
      <c r="AF46" s="12"/>
      <c r="AG46" s="12"/>
      <c r="AH46" s="12"/>
    </row>
    <row r="47" spans="1:34" s="8" customFormat="1" ht="30" customHeight="1">
      <c r="A47" s="47">
        <f t="shared" si="1"/>
        <v>13</v>
      </c>
      <c r="B47" s="48">
        <v>8</v>
      </c>
      <c r="C47" s="65">
        <v>179</v>
      </c>
      <c r="D47" s="66"/>
      <c r="E47" s="67"/>
      <c r="F47" s="76" t="s">
        <v>77</v>
      </c>
      <c r="G47" s="77"/>
      <c r="H47" s="78" t="s">
        <v>83</v>
      </c>
      <c r="I47" s="79"/>
      <c r="J47" s="79"/>
      <c r="K47" s="79"/>
      <c r="L47" s="80"/>
      <c r="M47" s="49">
        <f>B47*C47</f>
        <v>1432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12"/>
      <c r="AC47" s="12"/>
      <c r="AD47" s="12"/>
      <c r="AE47" s="12"/>
      <c r="AF47" s="12"/>
      <c r="AG47" s="12"/>
      <c r="AH47" s="12"/>
    </row>
    <row r="48" spans="1:34" s="8" customFormat="1" ht="30" customHeight="1">
      <c r="A48" s="47">
        <f t="shared" si="1"/>
        <v>14</v>
      </c>
      <c r="B48" s="48">
        <v>2</v>
      </c>
      <c r="C48" s="65">
        <v>779</v>
      </c>
      <c r="D48" s="66"/>
      <c r="E48" s="67"/>
      <c r="F48" s="76" t="s">
        <v>74</v>
      </c>
      <c r="G48" s="77"/>
      <c r="H48" s="78" t="s">
        <v>79</v>
      </c>
      <c r="I48" s="79"/>
      <c r="J48" s="79"/>
      <c r="K48" s="79"/>
      <c r="L48" s="80"/>
      <c r="M48" s="49">
        <f aca="true" t="shared" si="2" ref="M48:M63">B48*C48</f>
        <v>1558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12"/>
      <c r="AC48" s="12"/>
      <c r="AD48" s="12"/>
      <c r="AE48" s="12"/>
      <c r="AF48" s="12"/>
      <c r="AG48" s="12"/>
      <c r="AH48" s="12"/>
    </row>
    <row r="49" spans="1:34" s="8" customFormat="1" ht="30" customHeight="1">
      <c r="A49" s="47">
        <f t="shared" si="1"/>
        <v>15</v>
      </c>
      <c r="B49" s="48">
        <v>2</v>
      </c>
      <c r="C49" s="65">
        <v>675</v>
      </c>
      <c r="D49" s="66"/>
      <c r="E49" s="67"/>
      <c r="F49" s="76" t="s">
        <v>75</v>
      </c>
      <c r="G49" s="77"/>
      <c r="H49" s="78" t="s">
        <v>80</v>
      </c>
      <c r="I49" s="79"/>
      <c r="J49" s="79"/>
      <c r="K49" s="79"/>
      <c r="L49" s="80"/>
      <c r="M49" s="49">
        <f t="shared" si="2"/>
        <v>1350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12"/>
      <c r="AC49" s="12"/>
      <c r="AD49" s="12"/>
      <c r="AE49" s="12"/>
      <c r="AF49" s="12"/>
      <c r="AG49" s="12"/>
      <c r="AH49" s="12"/>
    </row>
    <row r="50" spans="1:34" s="8" customFormat="1" ht="30" customHeight="1">
      <c r="A50" s="47">
        <f t="shared" si="1"/>
        <v>16</v>
      </c>
      <c r="B50" s="48">
        <v>2</v>
      </c>
      <c r="C50" s="65">
        <v>335</v>
      </c>
      <c r="D50" s="66"/>
      <c r="E50" s="67"/>
      <c r="F50" s="76" t="s">
        <v>76</v>
      </c>
      <c r="G50" s="77"/>
      <c r="H50" s="78" t="s">
        <v>67</v>
      </c>
      <c r="I50" s="79"/>
      <c r="J50" s="79"/>
      <c r="K50" s="79"/>
      <c r="L50" s="80"/>
      <c r="M50" s="49">
        <f t="shared" si="2"/>
        <v>670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12"/>
      <c r="AC50" s="12"/>
      <c r="AD50" s="12"/>
      <c r="AE50" s="12"/>
      <c r="AF50" s="12"/>
      <c r="AG50" s="12"/>
      <c r="AH50" s="12"/>
    </row>
    <row r="51" spans="1:34" s="8" customFormat="1" ht="30" customHeight="1">
      <c r="A51" s="47">
        <f t="shared" si="1"/>
        <v>17</v>
      </c>
      <c r="B51" s="48">
        <v>2</v>
      </c>
      <c r="C51" s="65">
        <v>0</v>
      </c>
      <c r="D51" s="66"/>
      <c r="E51" s="67"/>
      <c r="F51" s="76">
        <v>66186</v>
      </c>
      <c r="G51" s="77"/>
      <c r="H51" s="78" t="s">
        <v>84</v>
      </c>
      <c r="I51" s="79"/>
      <c r="J51" s="79"/>
      <c r="K51" s="79"/>
      <c r="L51" s="80"/>
      <c r="M51" s="49">
        <f t="shared" si="2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12"/>
      <c r="AC51" s="12"/>
      <c r="AD51" s="12"/>
      <c r="AE51" s="12"/>
      <c r="AF51" s="12"/>
      <c r="AG51" s="12"/>
      <c r="AH51" s="12"/>
    </row>
    <row r="52" spans="1:34" s="8" customFormat="1" ht="35.25" customHeight="1">
      <c r="A52" s="47"/>
      <c r="B52" s="48"/>
      <c r="C52" s="65"/>
      <c r="D52" s="66"/>
      <c r="E52" s="67"/>
      <c r="F52" s="68" t="s">
        <v>22</v>
      </c>
      <c r="G52" s="69"/>
      <c r="H52" s="70" t="s">
        <v>85</v>
      </c>
      <c r="I52" s="71"/>
      <c r="J52" s="71"/>
      <c r="K52" s="71"/>
      <c r="L52" s="72"/>
      <c r="M52" s="49">
        <f>B52*C52</f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12"/>
      <c r="AC52" s="12"/>
      <c r="AD52" s="12"/>
      <c r="AE52" s="12"/>
      <c r="AF52" s="12"/>
      <c r="AG52" s="12"/>
      <c r="AH52" s="12"/>
    </row>
    <row r="53" spans="1:34" s="8" customFormat="1" ht="30" customHeight="1">
      <c r="A53" s="47">
        <f>A51+1</f>
        <v>18</v>
      </c>
      <c r="B53" s="48">
        <v>2</v>
      </c>
      <c r="C53" s="65">
        <v>1945</v>
      </c>
      <c r="D53" s="66"/>
      <c r="E53" s="67"/>
      <c r="F53" s="76" t="s">
        <v>72</v>
      </c>
      <c r="G53" s="77"/>
      <c r="H53" s="78" t="s">
        <v>81</v>
      </c>
      <c r="I53" s="79"/>
      <c r="J53" s="79"/>
      <c r="K53" s="79"/>
      <c r="L53" s="80"/>
      <c r="M53" s="49">
        <f t="shared" si="2"/>
        <v>3890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12"/>
      <c r="AC53" s="12"/>
      <c r="AD53" s="12"/>
      <c r="AE53" s="12"/>
      <c r="AF53" s="12"/>
      <c r="AG53" s="12"/>
      <c r="AH53" s="12"/>
    </row>
    <row r="54" spans="1:34" s="8" customFormat="1" ht="30" customHeight="1">
      <c r="A54" s="47">
        <f t="shared" si="1"/>
        <v>19</v>
      </c>
      <c r="B54" s="48">
        <v>2</v>
      </c>
      <c r="C54" s="65">
        <v>630</v>
      </c>
      <c r="D54" s="66"/>
      <c r="E54" s="67"/>
      <c r="F54" s="76" t="s">
        <v>73</v>
      </c>
      <c r="G54" s="77"/>
      <c r="H54" s="78" t="s">
        <v>82</v>
      </c>
      <c r="I54" s="79"/>
      <c r="J54" s="79"/>
      <c r="K54" s="79"/>
      <c r="L54" s="80"/>
      <c r="M54" s="49">
        <f t="shared" si="2"/>
        <v>1260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12"/>
      <c r="AC54" s="12"/>
      <c r="AD54" s="12"/>
      <c r="AE54" s="12"/>
      <c r="AF54" s="12"/>
      <c r="AG54" s="12"/>
      <c r="AH54" s="12"/>
    </row>
    <row r="55" spans="1:34" s="8" customFormat="1" ht="30" customHeight="1">
      <c r="A55" s="47">
        <f t="shared" si="1"/>
        <v>20</v>
      </c>
      <c r="B55" s="48">
        <v>8</v>
      </c>
      <c r="C55" s="65">
        <v>179</v>
      </c>
      <c r="D55" s="66"/>
      <c r="E55" s="67"/>
      <c r="F55" s="76" t="s">
        <v>77</v>
      </c>
      <c r="G55" s="77"/>
      <c r="H55" s="78" t="s">
        <v>83</v>
      </c>
      <c r="I55" s="79"/>
      <c r="J55" s="79"/>
      <c r="K55" s="79"/>
      <c r="L55" s="80"/>
      <c r="M55" s="49">
        <f t="shared" si="2"/>
        <v>1432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12"/>
      <c r="AC55" s="12"/>
      <c r="AD55" s="12"/>
      <c r="AE55" s="12"/>
      <c r="AF55" s="12"/>
      <c r="AG55" s="12"/>
      <c r="AH55" s="12"/>
    </row>
    <row r="56" spans="1:34" s="8" customFormat="1" ht="30" customHeight="1">
      <c r="A56" s="47">
        <f t="shared" si="1"/>
        <v>21</v>
      </c>
      <c r="B56" s="48">
        <v>2</v>
      </c>
      <c r="C56" s="65">
        <v>779</v>
      </c>
      <c r="D56" s="66"/>
      <c r="E56" s="67"/>
      <c r="F56" s="76" t="s">
        <v>74</v>
      </c>
      <c r="G56" s="77"/>
      <c r="H56" s="78" t="s">
        <v>79</v>
      </c>
      <c r="I56" s="79"/>
      <c r="J56" s="79"/>
      <c r="K56" s="79"/>
      <c r="L56" s="80"/>
      <c r="M56" s="49">
        <f t="shared" si="2"/>
        <v>1558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12"/>
      <c r="AC56" s="12"/>
      <c r="AD56" s="12"/>
      <c r="AE56" s="12"/>
      <c r="AF56" s="12"/>
      <c r="AG56" s="12"/>
      <c r="AH56" s="12"/>
    </row>
    <row r="57" spans="1:34" s="8" customFormat="1" ht="30" customHeight="1">
      <c r="A57" s="47">
        <f t="shared" si="1"/>
        <v>22</v>
      </c>
      <c r="B57" s="48">
        <v>2</v>
      </c>
      <c r="C57" s="65">
        <v>675</v>
      </c>
      <c r="D57" s="66"/>
      <c r="E57" s="67"/>
      <c r="F57" s="76" t="s">
        <v>75</v>
      </c>
      <c r="G57" s="77"/>
      <c r="H57" s="78" t="s">
        <v>80</v>
      </c>
      <c r="I57" s="79"/>
      <c r="J57" s="79"/>
      <c r="K57" s="79"/>
      <c r="L57" s="80"/>
      <c r="M57" s="49">
        <f t="shared" si="2"/>
        <v>1350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12"/>
      <c r="AC57" s="12"/>
      <c r="AD57" s="12"/>
      <c r="AE57" s="12"/>
      <c r="AF57" s="12"/>
      <c r="AG57" s="12"/>
      <c r="AH57" s="12"/>
    </row>
    <row r="58" spans="1:34" s="8" customFormat="1" ht="30" customHeight="1">
      <c r="A58" s="47">
        <f t="shared" si="1"/>
        <v>23</v>
      </c>
      <c r="B58" s="48">
        <v>2</v>
      </c>
      <c r="C58" s="65">
        <v>335</v>
      </c>
      <c r="D58" s="66"/>
      <c r="E58" s="67"/>
      <c r="F58" s="76" t="s">
        <v>76</v>
      </c>
      <c r="G58" s="77"/>
      <c r="H58" s="78" t="s">
        <v>67</v>
      </c>
      <c r="I58" s="79"/>
      <c r="J58" s="79"/>
      <c r="K58" s="79"/>
      <c r="L58" s="80"/>
      <c r="M58" s="49">
        <f t="shared" si="2"/>
        <v>670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12"/>
      <c r="AC58" s="12"/>
      <c r="AD58" s="12"/>
      <c r="AE58" s="12"/>
      <c r="AF58" s="12"/>
      <c r="AG58" s="12"/>
      <c r="AH58" s="12"/>
    </row>
    <row r="59" spans="1:34" s="8" customFormat="1" ht="30" customHeight="1">
      <c r="A59" s="47">
        <f t="shared" si="1"/>
        <v>24</v>
      </c>
      <c r="B59" s="48">
        <v>2</v>
      </c>
      <c r="C59" s="65">
        <v>0</v>
      </c>
      <c r="D59" s="66"/>
      <c r="E59" s="67"/>
      <c r="F59" s="76">
        <v>66186</v>
      </c>
      <c r="G59" s="77"/>
      <c r="H59" s="78" t="s">
        <v>84</v>
      </c>
      <c r="I59" s="79"/>
      <c r="J59" s="79"/>
      <c r="K59" s="79"/>
      <c r="L59" s="80"/>
      <c r="M59" s="49">
        <f t="shared" si="2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12"/>
      <c r="AC59" s="12"/>
      <c r="AD59" s="12"/>
      <c r="AE59" s="12"/>
      <c r="AF59" s="12"/>
      <c r="AG59" s="12"/>
      <c r="AH59" s="12"/>
    </row>
    <row r="60" spans="1:34" s="8" customFormat="1" ht="35.25" customHeight="1">
      <c r="A60" s="47"/>
      <c r="B60" s="48"/>
      <c r="C60" s="65"/>
      <c r="D60" s="66"/>
      <c r="E60" s="67"/>
      <c r="F60" s="68" t="s">
        <v>22</v>
      </c>
      <c r="G60" s="69"/>
      <c r="H60" s="70" t="s">
        <v>86</v>
      </c>
      <c r="I60" s="71"/>
      <c r="J60" s="71"/>
      <c r="K60" s="71"/>
      <c r="L60" s="72"/>
      <c r="M60" s="49">
        <f>B60*C60</f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12"/>
      <c r="AC60" s="12"/>
      <c r="AD60" s="12"/>
      <c r="AE60" s="12"/>
      <c r="AF60" s="12"/>
      <c r="AG60" s="12"/>
      <c r="AH60" s="12"/>
    </row>
    <row r="61" spans="1:34" s="8" customFormat="1" ht="44.25" customHeight="1">
      <c r="A61" s="47">
        <f>A59+1</f>
        <v>25</v>
      </c>
      <c r="B61" s="48">
        <v>3</v>
      </c>
      <c r="C61" s="65">
        <v>1945</v>
      </c>
      <c r="D61" s="66"/>
      <c r="E61" s="67"/>
      <c r="F61" s="76" t="s">
        <v>72</v>
      </c>
      <c r="G61" s="77"/>
      <c r="H61" s="78" t="s">
        <v>81</v>
      </c>
      <c r="I61" s="79"/>
      <c r="J61" s="79"/>
      <c r="K61" s="79"/>
      <c r="L61" s="80"/>
      <c r="M61" s="49">
        <f t="shared" si="2"/>
        <v>5835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12"/>
      <c r="AC61" s="12"/>
      <c r="AD61" s="12"/>
      <c r="AE61" s="12"/>
      <c r="AF61" s="12"/>
      <c r="AG61" s="12"/>
      <c r="AH61" s="12"/>
    </row>
    <row r="62" spans="1:34" s="8" customFormat="1" ht="30" customHeight="1">
      <c r="A62" s="47">
        <f t="shared" si="1"/>
        <v>26</v>
      </c>
      <c r="B62" s="48">
        <v>3</v>
      </c>
      <c r="C62" s="65">
        <v>630</v>
      </c>
      <c r="D62" s="66"/>
      <c r="E62" s="67"/>
      <c r="F62" s="76" t="s">
        <v>73</v>
      </c>
      <c r="G62" s="77"/>
      <c r="H62" s="78" t="s">
        <v>82</v>
      </c>
      <c r="I62" s="79"/>
      <c r="J62" s="79"/>
      <c r="K62" s="79"/>
      <c r="L62" s="80"/>
      <c r="M62" s="49">
        <f t="shared" si="2"/>
        <v>1890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2"/>
      <c r="AC62" s="12"/>
      <c r="AD62" s="12"/>
      <c r="AE62" s="12"/>
      <c r="AF62" s="12"/>
      <c r="AG62" s="12"/>
      <c r="AH62" s="12"/>
    </row>
    <row r="63" spans="1:34" s="8" customFormat="1" ht="30" customHeight="1">
      <c r="A63" s="47">
        <f t="shared" si="1"/>
        <v>27</v>
      </c>
      <c r="B63" s="48">
        <v>9</v>
      </c>
      <c r="C63" s="65">
        <v>1205</v>
      </c>
      <c r="D63" s="66"/>
      <c r="E63" s="67"/>
      <c r="F63" s="76" t="s">
        <v>87</v>
      </c>
      <c r="G63" s="77"/>
      <c r="H63" s="78" t="s">
        <v>108</v>
      </c>
      <c r="I63" s="79"/>
      <c r="J63" s="79"/>
      <c r="K63" s="79"/>
      <c r="L63" s="80"/>
      <c r="M63" s="49">
        <f t="shared" si="2"/>
        <v>10845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2"/>
      <c r="AC63" s="12"/>
      <c r="AD63" s="12"/>
      <c r="AE63" s="12"/>
      <c r="AF63" s="12"/>
      <c r="AG63" s="12"/>
      <c r="AH63" s="12"/>
    </row>
    <row r="64" spans="1:34" s="8" customFormat="1" ht="30" customHeight="1">
      <c r="A64" s="47">
        <f t="shared" si="1"/>
        <v>28</v>
      </c>
      <c r="B64" s="48">
        <v>3</v>
      </c>
      <c r="C64" s="65">
        <v>779</v>
      </c>
      <c r="D64" s="66"/>
      <c r="E64" s="67"/>
      <c r="F64" s="76" t="s">
        <v>74</v>
      </c>
      <c r="G64" s="77"/>
      <c r="H64" s="78" t="s">
        <v>79</v>
      </c>
      <c r="I64" s="79"/>
      <c r="J64" s="79"/>
      <c r="K64" s="79"/>
      <c r="L64" s="80"/>
      <c r="M64" s="49">
        <f>B64*C64</f>
        <v>2337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2"/>
      <c r="AC64" s="12"/>
      <c r="AD64" s="12"/>
      <c r="AE64" s="12"/>
      <c r="AF64" s="12"/>
      <c r="AG64" s="12"/>
      <c r="AH64" s="12"/>
    </row>
    <row r="65" spans="1:34" s="8" customFormat="1" ht="30" customHeight="1">
      <c r="A65" s="47">
        <f t="shared" si="1"/>
        <v>29</v>
      </c>
      <c r="B65" s="48">
        <v>3</v>
      </c>
      <c r="C65" s="65">
        <v>675</v>
      </c>
      <c r="D65" s="66"/>
      <c r="E65" s="67"/>
      <c r="F65" s="76" t="s">
        <v>75</v>
      </c>
      <c r="G65" s="77"/>
      <c r="H65" s="78" t="s">
        <v>80</v>
      </c>
      <c r="I65" s="79"/>
      <c r="J65" s="79"/>
      <c r="K65" s="79"/>
      <c r="L65" s="80"/>
      <c r="M65" s="49">
        <f>B65*C65</f>
        <v>2025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12"/>
      <c r="AC65" s="12"/>
      <c r="AD65" s="12"/>
      <c r="AE65" s="12"/>
      <c r="AF65" s="12"/>
      <c r="AG65" s="12"/>
      <c r="AH65" s="12"/>
    </row>
    <row r="66" spans="1:34" s="8" customFormat="1" ht="30" customHeight="1">
      <c r="A66" s="47">
        <f t="shared" si="1"/>
        <v>30</v>
      </c>
      <c r="B66" s="48">
        <v>3</v>
      </c>
      <c r="C66" s="65">
        <v>335</v>
      </c>
      <c r="D66" s="66"/>
      <c r="E66" s="67"/>
      <c r="F66" s="76" t="s">
        <v>76</v>
      </c>
      <c r="G66" s="77"/>
      <c r="H66" s="78" t="s">
        <v>67</v>
      </c>
      <c r="I66" s="79"/>
      <c r="J66" s="79"/>
      <c r="K66" s="79"/>
      <c r="L66" s="80"/>
      <c r="M66" s="49">
        <f>B66*C66</f>
        <v>1005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12"/>
      <c r="AC66" s="12"/>
      <c r="AD66" s="12"/>
      <c r="AE66" s="12"/>
      <c r="AF66" s="12"/>
      <c r="AG66" s="12"/>
      <c r="AH66" s="12"/>
    </row>
    <row r="67" spans="1:34" s="8" customFormat="1" ht="30" customHeight="1" thickBot="1">
      <c r="A67" s="47">
        <f t="shared" si="1"/>
        <v>31</v>
      </c>
      <c r="B67" s="48">
        <v>3</v>
      </c>
      <c r="C67" s="65">
        <v>0</v>
      </c>
      <c r="D67" s="66"/>
      <c r="E67" s="67"/>
      <c r="F67" s="76">
        <v>66186</v>
      </c>
      <c r="G67" s="77"/>
      <c r="H67" s="78" t="s">
        <v>84</v>
      </c>
      <c r="I67" s="79"/>
      <c r="J67" s="79"/>
      <c r="K67" s="79"/>
      <c r="L67" s="80"/>
      <c r="M67" s="49">
        <f>B67*C67</f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12"/>
      <c r="AC67" s="12"/>
      <c r="AD67" s="12"/>
      <c r="AE67" s="12"/>
      <c r="AF67" s="12"/>
      <c r="AG67" s="12"/>
      <c r="AH67" s="12"/>
    </row>
    <row r="68" spans="1:34" ht="20.25" customHeight="1" thickBot="1">
      <c r="A68" s="22"/>
      <c r="B68" s="23" t="s">
        <v>28</v>
      </c>
      <c r="C68" s="26">
        <v>2</v>
      </c>
      <c r="D68" s="24" t="s">
        <v>29</v>
      </c>
      <c r="E68" s="26">
        <v>3</v>
      </c>
      <c r="F68" s="21"/>
      <c r="G68" s="21"/>
      <c r="H68" s="21"/>
      <c r="I68" s="60"/>
      <c r="J68" s="106" t="s">
        <v>8</v>
      </c>
      <c r="K68" s="107"/>
      <c r="L68" s="108"/>
      <c r="M68" s="61">
        <f>SUM(M44:M67)</f>
        <v>44257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13"/>
      <c r="AC68" s="13"/>
      <c r="AD68" s="13"/>
      <c r="AE68" s="13"/>
      <c r="AF68" s="13"/>
      <c r="AG68" s="13"/>
      <c r="AH68" s="13"/>
    </row>
    <row r="69" spans="1:27" s="6" customFormat="1" ht="22.5" customHeight="1">
      <c r="A69" s="44" t="s">
        <v>21</v>
      </c>
      <c r="B69" s="45" t="s">
        <v>7</v>
      </c>
      <c r="C69" s="121" t="s">
        <v>4</v>
      </c>
      <c r="D69" s="122"/>
      <c r="E69" s="123"/>
      <c r="F69" s="95" t="s">
        <v>11</v>
      </c>
      <c r="G69" s="96"/>
      <c r="H69" s="97" t="s">
        <v>5</v>
      </c>
      <c r="I69" s="98"/>
      <c r="J69" s="98"/>
      <c r="K69" s="98"/>
      <c r="L69" s="99"/>
      <c r="M69" s="46" t="s">
        <v>6</v>
      </c>
      <c r="N69" s="33"/>
      <c r="O69" s="33"/>
      <c r="P69" s="33"/>
      <c r="Q69" s="33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34" s="8" customFormat="1" ht="66" customHeight="1">
      <c r="A70" s="47"/>
      <c r="B70" s="48"/>
      <c r="C70" s="65"/>
      <c r="D70" s="66"/>
      <c r="E70" s="67"/>
      <c r="F70" s="68" t="s">
        <v>22</v>
      </c>
      <c r="G70" s="69"/>
      <c r="H70" s="70" t="s">
        <v>88</v>
      </c>
      <c r="I70" s="71"/>
      <c r="J70" s="71"/>
      <c r="K70" s="71"/>
      <c r="L70" s="72"/>
      <c r="M70" s="49">
        <f>B70*C70</f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12"/>
      <c r="AC70" s="12"/>
      <c r="AD70" s="12"/>
      <c r="AE70" s="12"/>
      <c r="AF70" s="12"/>
      <c r="AG70" s="12"/>
      <c r="AH70" s="12"/>
    </row>
    <row r="71" spans="1:34" s="8" customFormat="1" ht="30" customHeight="1">
      <c r="A71" s="47">
        <v>32</v>
      </c>
      <c r="B71" s="48">
        <v>2</v>
      </c>
      <c r="C71" s="65">
        <v>1945</v>
      </c>
      <c r="D71" s="66"/>
      <c r="E71" s="67"/>
      <c r="F71" s="76" t="s">
        <v>72</v>
      </c>
      <c r="G71" s="77"/>
      <c r="H71" s="78" t="s">
        <v>81</v>
      </c>
      <c r="I71" s="79"/>
      <c r="J71" s="79"/>
      <c r="K71" s="79"/>
      <c r="L71" s="80"/>
      <c r="M71" s="49">
        <f>B71*C71</f>
        <v>3890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12"/>
      <c r="AC71" s="12"/>
      <c r="AD71" s="12"/>
      <c r="AE71" s="12"/>
      <c r="AF71" s="12"/>
      <c r="AG71" s="12"/>
      <c r="AH71" s="12"/>
    </row>
    <row r="72" spans="1:34" s="8" customFormat="1" ht="30" customHeight="1">
      <c r="A72" s="47">
        <v>33</v>
      </c>
      <c r="B72" s="48">
        <v>2</v>
      </c>
      <c r="C72" s="65">
        <v>630</v>
      </c>
      <c r="D72" s="66"/>
      <c r="E72" s="67"/>
      <c r="F72" s="76" t="s">
        <v>73</v>
      </c>
      <c r="G72" s="77"/>
      <c r="H72" s="78" t="s">
        <v>82</v>
      </c>
      <c r="I72" s="79"/>
      <c r="J72" s="79"/>
      <c r="K72" s="79"/>
      <c r="L72" s="80"/>
      <c r="M72" s="49">
        <f>B72*C72</f>
        <v>1260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12"/>
      <c r="AC72" s="12"/>
      <c r="AD72" s="12"/>
      <c r="AE72" s="12"/>
      <c r="AF72" s="12"/>
      <c r="AG72" s="12"/>
      <c r="AH72" s="12"/>
    </row>
    <row r="73" spans="1:34" s="8" customFormat="1" ht="30" customHeight="1">
      <c r="A73" s="47">
        <v>34</v>
      </c>
      <c r="B73" s="48">
        <v>2</v>
      </c>
      <c r="C73" s="65">
        <v>179</v>
      </c>
      <c r="D73" s="66"/>
      <c r="E73" s="67"/>
      <c r="F73" s="76" t="s">
        <v>77</v>
      </c>
      <c r="G73" s="77"/>
      <c r="H73" s="78" t="s">
        <v>83</v>
      </c>
      <c r="I73" s="79"/>
      <c r="J73" s="79"/>
      <c r="K73" s="79"/>
      <c r="L73" s="80"/>
      <c r="M73" s="49">
        <f>B73*C73</f>
        <v>358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12"/>
      <c r="AC73" s="12"/>
      <c r="AD73" s="12"/>
      <c r="AE73" s="12"/>
      <c r="AF73" s="12"/>
      <c r="AG73" s="12"/>
      <c r="AH73" s="12"/>
    </row>
    <row r="74" spans="1:34" s="8" customFormat="1" ht="30" customHeight="1">
      <c r="A74" s="47">
        <v>35</v>
      </c>
      <c r="B74" s="48">
        <v>2</v>
      </c>
      <c r="C74" s="65">
        <v>779</v>
      </c>
      <c r="D74" s="66"/>
      <c r="E74" s="67"/>
      <c r="F74" s="76" t="s">
        <v>74</v>
      </c>
      <c r="G74" s="77"/>
      <c r="H74" s="78" t="s">
        <v>89</v>
      </c>
      <c r="I74" s="79"/>
      <c r="J74" s="79"/>
      <c r="K74" s="79"/>
      <c r="L74" s="80"/>
      <c r="M74" s="49">
        <f aca="true" t="shared" si="3" ref="M74:M89">B74*C74</f>
        <v>1558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12"/>
      <c r="AC74" s="12"/>
      <c r="AD74" s="12"/>
      <c r="AE74" s="12"/>
      <c r="AF74" s="12"/>
      <c r="AG74" s="12"/>
      <c r="AH74" s="12"/>
    </row>
    <row r="75" spans="1:34" s="8" customFormat="1" ht="30" customHeight="1">
      <c r="A75" s="47">
        <v>36</v>
      </c>
      <c r="B75" s="48">
        <v>2</v>
      </c>
      <c r="C75" s="65">
        <v>675</v>
      </c>
      <c r="D75" s="66"/>
      <c r="E75" s="67"/>
      <c r="F75" s="76" t="s">
        <v>75</v>
      </c>
      <c r="G75" s="77"/>
      <c r="H75" s="78" t="s">
        <v>80</v>
      </c>
      <c r="I75" s="79"/>
      <c r="J75" s="79"/>
      <c r="K75" s="79"/>
      <c r="L75" s="80"/>
      <c r="M75" s="49">
        <f t="shared" si="3"/>
        <v>1350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12"/>
      <c r="AC75" s="12"/>
      <c r="AD75" s="12"/>
      <c r="AE75" s="12"/>
      <c r="AF75" s="12"/>
      <c r="AG75" s="12"/>
      <c r="AH75" s="12"/>
    </row>
    <row r="76" spans="1:34" s="8" customFormat="1" ht="30" customHeight="1">
      <c r="A76" s="47">
        <v>37</v>
      </c>
      <c r="B76" s="48">
        <v>2</v>
      </c>
      <c r="C76" s="65">
        <v>335</v>
      </c>
      <c r="D76" s="66"/>
      <c r="E76" s="67"/>
      <c r="F76" s="76" t="s">
        <v>76</v>
      </c>
      <c r="G76" s="77"/>
      <c r="H76" s="78" t="s">
        <v>67</v>
      </c>
      <c r="I76" s="79"/>
      <c r="J76" s="79"/>
      <c r="K76" s="79"/>
      <c r="L76" s="80"/>
      <c r="M76" s="49">
        <f t="shared" si="3"/>
        <v>670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12"/>
      <c r="AC76" s="12"/>
      <c r="AD76" s="12"/>
      <c r="AE76" s="12"/>
      <c r="AF76" s="12"/>
      <c r="AG76" s="12"/>
      <c r="AH76" s="12"/>
    </row>
    <row r="77" spans="1:34" s="8" customFormat="1" ht="30" customHeight="1">
      <c r="A77" s="47">
        <v>38</v>
      </c>
      <c r="B77" s="48">
        <v>2</v>
      </c>
      <c r="C77" s="65">
        <v>0</v>
      </c>
      <c r="D77" s="66"/>
      <c r="E77" s="67"/>
      <c r="F77" s="76">
        <v>66186</v>
      </c>
      <c r="G77" s="77"/>
      <c r="H77" s="78" t="s">
        <v>84</v>
      </c>
      <c r="I77" s="79"/>
      <c r="J77" s="79"/>
      <c r="K77" s="79"/>
      <c r="L77" s="80"/>
      <c r="M77" s="49">
        <f t="shared" si="3"/>
        <v>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12"/>
      <c r="AC77" s="12"/>
      <c r="AD77" s="12"/>
      <c r="AE77" s="12"/>
      <c r="AF77" s="12"/>
      <c r="AG77" s="12"/>
      <c r="AH77" s="12"/>
    </row>
    <row r="78" spans="1:34" s="8" customFormat="1" ht="51" customHeight="1">
      <c r="A78" s="47"/>
      <c r="B78" s="48"/>
      <c r="C78" s="65"/>
      <c r="D78" s="66"/>
      <c r="E78" s="67"/>
      <c r="F78" s="68" t="s">
        <v>22</v>
      </c>
      <c r="G78" s="69"/>
      <c r="H78" s="70" t="s">
        <v>90</v>
      </c>
      <c r="I78" s="71"/>
      <c r="J78" s="71"/>
      <c r="K78" s="71"/>
      <c r="L78" s="72"/>
      <c r="M78" s="49">
        <f>B78*C78</f>
        <v>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12"/>
      <c r="AC78" s="12"/>
      <c r="AD78" s="12"/>
      <c r="AE78" s="12"/>
      <c r="AF78" s="12"/>
      <c r="AG78" s="12"/>
      <c r="AH78" s="12"/>
    </row>
    <row r="79" spans="1:34" s="8" customFormat="1" ht="30" customHeight="1">
      <c r="A79" s="47">
        <v>39</v>
      </c>
      <c r="B79" s="48">
        <v>2</v>
      </c>
      <c r="C79" s="65">
        <v>1945</v>
      </c>
      <c r="D79" s="66"/>
      <c r="E79" s="67"/>
      <c r="F79" s="76" t="s">
        <v>72</v>
      </c>
      <c r="G79" s="77"/>
      <c r="H79" s="78" t="s">
        <v>81</v>
      </c>
      <c r="I79" s="79"/>
      <c r="J79" s="79"/>
      <c r="K79" s="79"/>
      <c r="L79" s="80"/>
      <c r="M79" s="49">
        <f t="shared" si="3"/>
        <v>3890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12"/>
      <c r="AC79" s="12"/>
      <c r="AD79" s="12"/>
      <c r="AE79" s="12"/>
      <c r="AF79" s="12"/>
      <c r="AG79" s="12"/>
      <c r="AH79" s="12"/>
    </row>
    <row r="80" spans="1:34" s="8" customFormat="1" ht="30" customHeight="1">
      <c r="A80" s="47">
        <v>40</v>
      </c>
      <c r="B80" s="48">
        <v>2</v>
      </c>
      <c r="C80" s="65">
        <v>630</v>
      </c>
      <c r="D80" s="66"/>
      <c r="E80" s="67"/>
      <c r="F80" s="76" t="s">
        <v>73</v>
      </c>
      <c r="G80" s="77"/>
      <c r="H80" s="78" t="s">
        <v>82</v>
      </c>
      <c r="I80" s="79"/>
      <c r="J80" s="79"/>
      <c r="K80" s="79"/>
      <c r="L80" s="80"/>
      <c r="M80" s="49">
        <f t="shared" si="3"/>
        <v>1260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12"/>
      <c r="AC80" s="12"/>
      <c r="AD80" s="12"/>
      <c r="AE80" s="12"/>
      <c r="AF80" s="12"/>
      <c r="AG80" s="12"/>
      <c r="AH80" s="12"/>
    </row>
    <row r="81" spans="1:34" s="8" customFormat="1" ht="30" customHeight="1">
      <c r="A81" s="47">
        <v>41</v>
      </c>
      <c r="B81" s="48">
        <v>2</v>
      </c>
      <c r="C81" s="65">
        <v>179</v>
      </c>
      <c r="D81" s="66"/>
      <c r="E81" s="67"/>
      <c r="F81" s="76" t="s">
        <v>77</v>
      </c>
      <c r="G81" s="77"/>
      <c r="H81" s="78" t="s">
        <v>83</v>
      </c>
      <c r="I81" s="79"/>
      <c r="J81" s="79"/>
      <c r="K81" s="79"/>
      <c r="L81" s="80"/>
      <c r="M81" s="49">
        <f t="shared" si="3"/>
        <v>358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12"/>
      <c r="AC81" s="12"/>
      <c r="AD81" s="12"/>
      <c r="AE81" s="12"/>
      <c r="AF81" s="12"/>
      <c r="AG81" s="12"/>
      <c r="AH81" s="12"/>
    </row>
    <row r="82" spans="1:34" s="8" customFormat="1" ht="30" customHeight="1">
      <c r="A82" s="47">
        <v>42</v>
      </c>
      <c r="B82" s="48">
        <v>2</v>
      </c>
      <c r="C82" s="65">
        <v>779</v>
      </c>
      <c r="D82" s="66"/>
      <c r="E82" s="67"/>
      <c r="F82" s="76" t="s">
        <v>74</v>
      </c>
      <c r="G82" s="77"/>
      <c r="H82" s="78" t="s">
        <v>89</v>
      </c>
      <c r="I82" s="79"/>
      <c r="J82" s="79"/>
      <c r="K82" s="79"/>
      <c r="L82" s="80"/>
      <c r="M82" s="49">
        <f t="shared" si="3"/>
        <v>1558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12"/>
      <c r="AC82" s="12"/>
      <c r="AD82" s="12"/>
      <c r="AE82" s="12"/>
      <c r="AF82" s="12"/>
      <c r="AG82" s="12"/>
      <c r="AH82" s="12"/>
    </row>
    <row r="83" spans="1:34" s="8" customFormat="1" ht="30" customHeight="1">
      <c r="A83" s="47">
        <v>43</v>
      </c>
      <c r="B83" s="48">
        <v>2</v>
      </c>
      <c r="C83" s="65">
        <v>675</v>
      </c>
      <c r="D83" s="66"/>
      <c r="E83" s="67"/>
      <c r="F83" s="76" t="s">
        <v>75</v>
      </c>
      <c r="G83" s="77"/>
      <c r="H83" s="78" t="s">
        <v>80</v>
      </c>
      <c r="I83" s="79"/>
      <c r="J83" s="79"/>
      <c r="K83" s="79"/>
      <c r="L83" s="80"/>
      <c r="M83" s="49">
        <f t="shared" si="3"/>
        <v>1350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12"/>
      <c r="AC83" s="12"/>
      <c r="AD83" s="12"/>
      <c r="AE83" s="12"/>
      <c r="AF83" s="12"/>
      <c r="AG83" s="12"/>
      <c r="AH83" s="12"/>
    </row>
    <row r="84" spans="1:34" s="8" customFormat="1" ht="30" customHeight="1">
      <c r="A84" s="47">
        <v>44</v>
      </c>
      <c r="B84" s="48">
        <v>2</v>
      </c>
      <c r="C84" s="65">
        <v>335</v>
      </c>
      <c r="D84" s="66"/>
      <c r="E84" s="67"/>
      <c r="F84" s="76" t="s">
        <v>76</v>
      </c>
      <c r="G84" s="77"/>
      <c r="H84" s="78" t="s">
        <v>67</v>
      </c>
      <c r="I84" s="79"/>
      <c r="J84" s="79"/>
      <c r="K84" s="79"/>
      <c r="L84" s="80"/>
      <c r="M84" s="49">
        <f t="shared" si="3"/>
        <v>670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12"/>
      <c r="AC84" s="12"/>
      <c r="AD84" s="12"/>
      <c r="AE84" s="12"/>
      <c r="AF84" s="12"/>
      <c r="AG84" s="12"/>
      <c r="AH84" s="12"/>
    </row>
    <row r="85" spans="1:34" s="8" customFormat="1" ht="30" customHeight="1">
      <c r="A85" s="47">
        <v>45</v>
      </c>
      <c r="B85" s="48">
        <v>2</v>
      </c>
      <c r="C85" s="65">
        <v>0</v>
      </c>
      <c r="D85" s="66"/>
      <c r="E85" s="67"/>
      <c r="F85" s="76">
        <v>66186</v>
      </c>
      <c r="G85" s="77"/>
      <c r="H85" s="78" t="s">
        <v>84</v>
      </c>
      <c r="I85" s="79"/>
      <c r="J85" s="79"/>
      <c r="K85" s="79"/>
      <c r="L85" s="80"/>
      <c r="M85" s="49">
        <f t="shared" si="3"/>
        <v>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12"/>
      <c r="AC85" s="12"/>
      <c r="AD85" s="12"/>
      <c r="AE85" s="12"/>
      <c r="AF85" s="12"/>
      <c r="AG85" s="12"/>
      <c r="AH85" s="12"/>
    </row>
    <row r="86" spans="1:34" s="8" customFormat="1" ht="34.5" customHeight="1">
      <c r="A86" s="47"/>
      <c r="B86" s="48"/>
      <c r="C86" s="65"/>
      <c r="D86" s="66"/>
      <c r="E86" s="67"/>
      <c r="F86" s="68" t="s">
        <v>22</v>
      </c>
      <c r="G86" s="69"/>
      <c r="H86" s="70" t="s">
        <v>91</v>
      </c>
      <c r="I86" s="71"/>
      <c r="J86" s="71"/>
      <c r="K86" s="71"/>
      <c r="L86" s="72"/>
      <c r="M86" s="49">
        <f>B86*C86</f>
        <v>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12"/>
      <c r="AC86" s="12"/>
      <c r="AD86" s="12"/>
      <c r="AE86" s="12"/>
      <c r="AF86" s="12"/>
      <c r="AG86" s="12"/>
      <c r="AH86" s="12"/>
    </row>
    <row r="87" spans="1:34" s="8" customFormat="1" ht="30" customHeight="1">
      <c r="A87" s="47">
        <v>46</v>
      </c>
      <c r="B87" s="48">
        <v>1</v>
      </c>
      <c r="C87" s="65">
        <v>2580</v>
      </c>
      <c r="D87" s="66"/>
      <c r="E87" s="67"/>
      <c r="F87" s="76" t="s">
        <v>101</v>
      </c>
      <c r="G87" s="77"/>
      <c r="H87" s="78" t="s">
        <v>92</v>
      </c>
      <c r="I87" s="79"/>
      <c r="J87" s="79"/>
      <c r="K87" s="79"/>
      <c r="L87" s="80"/>
      <c r="M87" s="49">
        <f t="shared" si="3"/>
        <v>2580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12"/>
      <c r="AC87" s="12"/>
      <c r="AD87" s="12"/>
      <c r="AE87" s="12"/>
      <c r="AF87" s="12"/>
      <c r="AG87" s="12"/>
      <c r="AH87" s="12"/>
    </row>
    <row r="88" spans="1:34" s="8" customFormat="1" ht="30" customHeight="1">
      <c r="A88" s="47">
        <v>47</v>
      </c>
      <c r="B88" s="48">
        <v>1</v>
      </c>
      <c r="C88" s="65">
        <v>1648</v>
      </c>
      <c r="D88" s="66"/>
      <c r="E88" s="67"/>
      <c r="F88" s="76" t="s">
        <v>102</v>
      </c>
      <c r="G88" s="77"/>
      <c r="H88" s="78" t="s">
        <v>95</v>
      </c>
      <c r="I88" s="79"/>
      <c r="J88" s="79"/>
      <c r="K88" s="79"/>
      <c r="L88" s="80"/>
      <c r="M88" s="49">
        <f t="shared" si="3"/>
        <v>1648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12"/>
      <c r="AC88" s="12"/>
      <c r="AD88" s="12"/>
      <c r="AE88" s="12"/>
      <c r="AF88" s="12"/>
      <c r="AG88" s="12"/>
      <c r="AH88" s="12"/>
    </row>
    <row r="89" spans="1:34" s="8" customFormat="1" ht="30" customHeight="1">
      <c r="A89" s="47">
        <v>48</v>
      </c>
      <c r="B89" s="48">
        <v>1</v>
      </c>
      <c r="C89" s="65">
        <v>72</v>
      </c>
      <c r="D89" s="66"/>
      <c r="E89" s="67"/>
      <c r="F89" s="76" t="s">
        <v>103</v>
      </c>
      <c r="G89" s="77"/>
      <c r="H89" s="78" t="s">
        <v>93</v>
      </c>
      <c r="I89" s="79"/>
      <c r="J89" s="79"/>
      <c r="K89" s="79"/>
      <c r="L89" s="80"/>
      <c r="M89" s="49">
        <f t="shared" si="3"/>
        <v>72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12"/>
      <c r="AC89" s="12"/>
      <c r="AD89" s="12"/>
      <c r="AE89" s="12"/>
      <c r="AF89" s="12"/>
      <c r="AG89" s="12"/>
      <c r="AH89" s="12"/>
    </row>
    <row r="90" spans="1:34" s="8" customFormat="1" ht="30" customHeight="1">
      <c r="A90" s="47">
        <v>49</v>
      </c>
      <c r="B90" s="48">
        <v>2</v>
      </c>
      <c r="C90" s="65">
        <v>1365</v>
      </c>
      <c r="D90" s="66"/>
      <c r="E90" s="67"/>
      <c r="F90" s="76" t="s">
        <v>104</v>
      </c>
      <c r="G90" s="77"/>
      <c r="H90" s="78" t="s">
        <v>94</v>
      </c>
      <c r="I90" s="79"/>
      <c r="J90" s="79"/>
      <c r="K90" s="79"/>
      <c r="L90" s="80"/>
      <c r="M90" s="49">
        <f aca="true" t="shared" si="4" ref="M90:M96">B90*C90</f>
        <v>2730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12"/>
      <c r="AC90" s="12"/>
      <c r="AD90" s="12"/>
      <c r="AE90" s="12"/>
      <c r="AF90" s="12"/>
      <c r="AG90" s="12"/>
      <c r="AH90" s="12"/>
    </row>
    <row r="91" spans="1:34" s="8" customFormat="1" ht="30" customHeight="1">
      <c r="A91" s="47">
        <v>50</v>
      </c>
      <c r="B91" s="48">
        <v>5</v>
      </c>
      <c r="C91" s="65">
        <v>36</v>
      </c>
      <c r="D91" s="66"/>
      <c r="E91" s="67"/>
      <c r="F91" s="76" t="s">
        <v>105</v>
      </c>
      <c r="G91" s="77"/>
      <c r="H91" s="78" t="s">
        <v>106</v>
      </c>
      <c r="I91" s="79"/>
      <c r="J91" s="79"/>
      <c r="K91" s="79"/>
      <c r="L91" s="80"/>
      <c r="M91" s="49">
        <f t="shared" si="4"/>
        <v>180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12"/>
      <c r="AC91" s="12"/>
      <c r="AD91" s="12"/>
      <c r="AE91" s="12"/>
      <c r="AF91" s="12"/>
      <c r="AG91" s="12"/>
      <c r="AH91" s="12"/>
    </row>
    <row r="92" spans="1:34" s="8" customFormat="1" ht="34.5" customHeight="1">
      <c r="A92" s="47"/>
      <c r="B92" s="48"/>
      <c r="C92" s="65"/>
      <c r="D92" s="66"/>
      <c r="E92" s="67"/>
      <c r="F92" s="68" t="s">
        <v>22</v>
      </c>
      <c r="G92" s="69"/>
      <c r="H92" s="70" t="s">
        <v>96</v>
      </c>
      <c r="I92" s="71"/>
      <c r="J92" s="71"/>
      <c r="K92" s="71"/>
      <c r="L92" s="72"/>
      <c r="M92" s="49">
        <f>B92*C92</f>
        <v>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12"/>
      <c r="AC92" s="12"/>
      <c r="AD92" s="12"/>
      <c r="AE92" s="12"/>
      <c r="AF92" s="12"/>
      <c r="AG92" s="12"/>
      <c r="AH92" s="12"/>
    </row>
    <row r="93" spans="1:34" s="8" customFormat="1" ht="30" customHeight="1">
      <c r="A93" s="47">
        <v>51</v>
      </c>
      <c r="B93" s="48">
        <v>9</v>
      </c>
      <c r="C93" s="65">
        <v>2099</v>
      </c>
      <c r="D93" s="66"/>
      <c r="E93" s="67"/>
      <c r="F93" s="76" t="s">
        <v>99</v>
      </c>
      <c r="G93" s="77"/>
      <c r="H93" s="78" t="s">
        <v>97</v>
      </c>
      <c r="I93" s="79"/>
      <c r="J93" s="79"/>
      <c r="K93" s="79"/>
      <c r="L93" s="80"/>
      <c r="M93" s="49">
        <f t="shared" si="4"/>
        <v>18891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12"/>
      <c r="AC93" s="12"/>
      <c r="AD93" s="12"/>
      <c r="AE93" s="12"/>
      <c r="AF93" s="12"/>
      <c r="AG93" s="12"/>
      <c r="AH93" s="12"/>
    </row>
    <row r="94" spans="1:34" s="8" customFormat="1" ht="30" customHeight="1">
      <c r="A94" s="47">
        <v>52</v>
      </c>
      <c r="B94" s="48">
        <v>2</v>
      </c>
      <c r="C94" s="65">
        <v>1019</v>
      </c>
      <c r="D94" s="66"/>
      <c r="E94" s="67"/>
      <c r="F94" s="76" t="s">
        <v>100</v>
      </c>
      <c r="G94" s="77"/>
      <c r="H94" s="78" t="s">
        <v>98</v>
      </c>
      <c r="I94" s="79"/>
      <c r="J94" s="79"/>
      <c r="K94" s="79"/>
      <c r="L94" s="80"/>
      <c r="M94" s="49">
        <f t="shared" si="4"/>
        <v>2038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12"/>
      <c r="AC94" s="12"/>
      <c r="AD94" s="12"/>
      <c r="AE94" s="12"/>
      <c r="AF94" s="12"/>
      <c r="AG94" s="12"/>
      <c r="AH94" s="12"/>
    </row>
    <row r="95" spans="1:34" s="8" customFormat="1" ht="30" customHeight="1">
      <c r="A95" s="47">
        <v>53</v>
      </c>
      <c r="B95" s="48">
        <v>0</v>
      </c>
      <c r="C95" s="65">
        <v>0</v>
      </c>
      <c r="D95" s="66"/>
      <c r="E95" s="67"/>
      <c r="F95" s="76" t="s">
        <v>22</v>
      </c>
      <c r="G95" s="77"/>
      <c r="H95" s="78" t="s">
        <v>22</v>
      </c>
      <c r="I95" s="79"/>
      <c r="J95" s="79"/>
      <c r="K95" s="79"/>
      <c r="L95" s="80"/>
      <c r="M95" s="49">
        <f t="shared" si="4"/>
        <v>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12"/>
      <c r="AC95" s="12"/>
      <c r="AD95" s="12"/>
      <c r="AE95" s="12"/>
      <c r="AF95" s="12"/>
      <c r="AG95" s="12"/>
      <c r="AH95" s="12"/>
    </row>
    <row r="96" spans="1:34" s="8" customFormat="1" ht="30" customHeight="1" thickBot="1">
      <c r="A96" s="47">
        <v>54</v>
      </c>
      <c r="B96" s="59">
        <v>0</v>
      </c>
      <c r="C96" s="231">
        <v>0</v>
      </c>
      <c r="D96" s="232"/>
      <c r="E96" s="233"/>
      <c r="F96" s="234" t="s">
        <v>22</v>
      </c>
      <c r="G96" s="235"/>
      <c r="H96" s="236" t="s">
        <v>22</v>
      </c>
      <c r="I96" s="237"/>
      <c r="J96" s="237"/>
      <c r="K96" s="237"/>
      <c r="L96" s="238"/>
      <c r="M96" s="49">
        <f t="shared" si="4"/>
        <v>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12"/>
      <c r="AC96" s="12"/>
      <c r="AD96" s="12"/>
      <c r="AE96" s="12"/>
      <c r="AF96" s="12"/>
      <c r="AG96" s="12"/>
      <c r="AH96" s="12"/>
    </row>
    <row r="97" spans="1:34" ht="20.25" customHeight="1" thickBot="1">
      <c r="A97" s="22"/>
      <c r="B97" s="23" t="s">
        <v>28</v>
      </c>
      <c r="C97" s="26">
        <v>3</v>
      </c>
      <c r="D97" s="24" t="s">
        <v>29</v>
      </c>
      <c r="E97" s="26">
        <v>3</v>
      </c>
      <c r="F97" s="21"/>
      <c r="G97" s="21"/>
      <c r="H97" s="21"/>
      <c r="I97" s="60"/>
      <c r="J97" s="106" t="s">
        <v>8</v>
      </c>
      <c r="K97" s="107"/>
      <c r="L97" s="108"/>
      <c r="M97" s="61">
        <f>SUM(M71:M96)</f>
        <v>46311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13"/>
      <c r="AC97" s="13"/>
      <c r="AD97" s="13"/>
      <c r="AE97" s="13"/>
      <c r="AF97" s="13"/>
      <c r="AG97" s="13"/>
      <c r="AH97" s="13"/>
    </row>
    <row r="98" spans="1:1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</sheetData>
  <sheetProtection/>
  <mergeCells count="274">
    <mergeCell ref="J97:L97"/>
    <mergeCell ref="F63:G63"/>
    <mergeCell ref="H63:L63"/>
    <mergeCell ref="F62:G62"/>
    <mergeCell ref="H62:L62"/>
    <mergeCell ref="F79:G79"/>
    <mergeCell ref="H79:L79"/>
    <mergeCell ref="F64:G64"/>
    <mergeCell ref="H64:L64"/>
    <mergeCell ref="G18:M18"/>
    <mergeCell ref="G19:M19"/>
    <mergeCell ref="G20:M20"/>
    <mergeCell ref="G21:M21"/>
    <mergeCell ref="C95:E95"/>
    <mergeCell ref="F95:G95"/>
    <mergeCell ref="H95:L95"/>
    <mergeCell ref="C96:E96"/>
    <mergeCell ref="F96:G96"/>
    <mergeCell ref="H96:L96"/>
    <mergeCell ref="C93:E93"/>
    <mergeCell ref="F93:G93"/>
    <mergeCell ref="H93:L93"/>
    <mergeCell ref="C94:E94"/>
    <mergeCell ref="F94:G94"/>
    <mergeCell ref="H94:L94"/>
    <mergeCell ref="C90:E90"/>
    <mergeCell ref="F90:G90"/>
    <mergeCell ref="H90:L90"/>
    <mergeCell ref="C91:E91"/>
    <mergeCell ref="F91:G91"/>
    <mergeCell ref="H91:L91"/>
    <mergeCell ref="C88:E88"/>
    <mergeCell ref="F88:G88"/>
    <mergeCell ref="H88:L88"/>
    <mergeCell ref="C89:E89"/>
    <mergeCell ref="F89:G89"/>
    <mergeCell ref="H89:L89"/>
    <mergeCell ref="C85:E85"/>
    <mergeCell ref="F85:G85"/>
    <mergeCell ref="H85:L85"/>
    <mergeCell ref="C87:E87"/>
    <mergeCell ref="F87:G87"/>
    <mergeCell ref="H87:L87"/>
    <mergeCell ref="C83:E83"/>
    <mergeCell ref="F83:G83"/>
    <mergeCell ref="H83:L83"/>
    <mergeCell ref="C84:E84"/>
    <mergeCell ref="F84:G84"/>
    <mergeCell ref="H84:L84"/>
    <mergeCell ref="C81:E81"/>
    <mergeCell ref="F81:G81"/>
    <mergeCell ref="H81:L81"/>
    <mergeCell ref="C82:E82"/>
    <mergeCell ref="F82:G82"/>
    <mergeCell ref="H82:L82"/>
    <mergeCell ref="C80:E80"/>
    <mergeCell ref="F80:G80"/>
    <mergeCell ref="H80:L80"/>
    <mergeCell ref="C76:E76"/>
    <mergeCell ref="F76:G76"/>
    <mergeCell ref="H76:L76"/>
    <mergeCell ref="C77:E77"/>
    <mergeCell ref="F77:G77"/>
    <mergeCell ref="H77:L77"/>
    <mergeCell ref="C74:E74"/>
    <mergeCell ref="F74:G74"/>
    <mergeCell ref="H74:L74"/>
    <mergeCell ref="C75:E75"/>
    <mergeCell ref="F75:G75"/>
    <mergeCell ref="H75:L75"/>
    <mergeCell ref="C72:E72"/>
    <mergeCell ref="F72:G72"/>
    <mergeCell ref="H72:L72"/>
    <mergeCell ref="C73:E73"/>
    <mergeCell ref="F73:G73"/>
    <mergeCell ref="H73:L73"/>
    <mergeCell ref="C70:E70"/>
    <mergeCell ref="F70:G70"/>
    <mergeCell ref="H70:L70"/>
    <mergeCell ref="C71:E71"/>
    <mergeCell ref="F71:G71"/>
    <mergeCell ref="H71:L71"/>
    <mergeCell ref="C69:E69"/>
    <mergeCell ref="F69:G69"/>
    <mergeCell ref="H69:L69"/>
    <mergeCell ref="J68:L68"/>
    <mergeCell ref="J16:M16"/>
    <mergeCell ref="A10:M10"/>
    <mergeCell ref="A11:B11"/>
    <mergeCell ref="H56:L56"/>
    <mergeCell ref="C30:E30"/>
    <mergeCell ref="H29:L29"/>
    <mergeCell ref="A15:F15"/>
    <mergeCell ref="G12:I12"/>
    <mergeCell ref="A13:F13"/>
    <mergeCell ref="A14:F14"/>
    <mergeCell ref="C59:E59"/>
    <mergeCell ref="F59:G59"/>
    <mergeCell ref="H59:L59"/>
    <mergeCell ref="C55:E55"/>
    <mergeCell ref="F55:G55"/>
    <mergeCell ref="H55:L55"/>
    <mergeCell ref="C56:E56"/>
    <mergeCell ref="F56:G56"/>
    <mergeCell ref="F58:G58"/>
    <mergeCell ref="H58:L58"/>
    <mergeCell ref="C54:E54"/>
    <mergeCell ref="F54:G54"/>
    <mergeCell ref="H54:L54"/>
    <mergeCell ref="C53:E53"/>
    <mergeCell ref="F53:G53"/>
    <mergeCell ref="H53:L53"/>
    <mergeCell ref="F61:G61"/>
    <mergeCell ref="H61:L61"/>
    <mergeCell ref="C57:E57"/>
    <mergeCell ref="F57:G57"/>
    <mergeCell ref="H57:L57"/>
    <mergeCell ref="C58:E58"/>
    <mergeCell ref="C61:E61"/>
    <mergeCell ref="C60:E60"/>
    <mergeCell ref="F60:G60"/>
    <mergeCell ref="H60:L60"/>
    <mergeCell ref="C51:E51"/>
    <mergeCell ref="F51:G51"/>
    <mergeCell ref="H51:L51"/>
    <mergeCell ref="C50:E50"/>
    <mergeCell ref="H50:L50"/>
    <mergeCell ref="H48:L48"/>
    <mergeCell ref="C49:E49"/>
    <mergeCell ref="F49:G49"/>
    <mergeCell ref="H49:L49"/>
    <mergeCell ref="C48:E48"/>
    <mergeCell ref="C66:E66"/>
    <mergeCell ref="F66:G66"/>
    <mergeCell ref="H66:L66"/>
    <mergeCell ref="C67:E67"/>
    <mergeCell ref="F67:G67"/>
    <mergeCell ref="H67:L67"/>
    <mergeCell ref="C65:E65"/>
    <mergeCell ref="F65:G65"/>
    <mergeCell ref="H65:L65"/>
    <mergeCell ref="C64:E64"/>
    <mergeCell ref="C62:E62"/>
    <mergeCell ref="C63:E63"/>
    <mergeCell ref="A39:C39"/>
    <mergeCell ref="A40:C40"/>
    <mergeCell ref="D39:F39"/>
    <mergeCell ref="D40:F40"/>
    <mergeCell ref="C46:E46"/>
    <mergeCell ref="F46:G46"/>
    <mergeCell ref="F48:G48"/>
    <mergeCell ref="F50:G50"/>
    <mergeCell ref="C43:E43"/>
    <mergeCell ref="C47:E47"/>
    <mergeCell ref="C33:E33"/>
    <mergeCell ref="C45:E45"/>
    <mergeCell ref="C44:E44"/>
    <mergeCell ref="A38:F38"/>
    <mergeCell ref="C35:E35"/>
    <mergeCell ref="C36:E36"/>
    <mergeCell ref="F35:G35"/>
    <mergeCell ref="F36:G36"/>
    <mergeCell ref="J1:M1"/>
    <mergeCell ref="A1:I1"/>
    <mergeCell ref="L4:M4"/>
    <mergeCell ref="A2:D2"/>
    <mergeCell ref="A3:D3"/>
    <mergeCell ref="A4:D4"/>
    <mergeCell ref="E2:F2"/>
    <mergeCell ref="L2:M2"/>
    <mergeCell ref="E3:G3"/>
    <mergeCell ref="E4:G4"/>
    <mergeCell ref="J2:K2"/>
    <mergeCell ref="J3:K3"/>
    <mergeCell ref="J4:K4"/>
    <mergeCell ref="L5:M5"/>
    <mergeCell ref="L3:M3"/>
    <mergeCell ref="L6:M6"/>
    <mergeCell ref="J5:K5"/>
    <mergeCell ref="J6:K6"/>
    <mergeCell ref="L7:M7"/>
    <mergeCell ref="K8:M9"/>
    <mergeCell ref="J13:M13"/>
    <mergeCell ref="J14:M14"/>
    <mergeCell ref="J12:M12"/>
    <mergeCell ref="L11:M11"/>
    <mergeCell ref="C11:K11"/>
    <mergeCell ref="G14:I14"/>
    <mergeCell ref="G13:I13"/>
    <mergeCell ref="E8:I8"/>
    <mergeCell ref="E9:I9"/>
    <mergeCell ref="A18:F18"/>
    <mergeCell ref="A17:F17"/>
    <mergeCell ref="A6:D6"/>
    <mergeCell ref="J8:J9"/>
    <mergeCell ref="J7:K7"/>
    <mergeCell ref="G15:I15"/>
    <mergeCell ref="G16:I16"/>
    <mergeCell ref="G17:I17"/>
    <mergeCell ref="J17:M17"/>
    <mergeCell ref="J15:M15"/>
    <mergeCell ref="A16:F16"/>
    <mergeCell ref="A9:D9"/>
    <mergeCell ref="E5:H5"/>
    <mergeCell ref="E6:H6"/>
    <mergeCell ref="A5:D5"/>
    <mergeCell ref="A12:F12"/>
    <mergeCell ref="E7:H7"/>
    <mergeCell ref="A7:D8"/>
    <mergeCell ref="H31:L31"/>
    <mergeCell ref="F33:G33"/>
    <mergeCell ref="F34:G34"/>
    <mergeCell ref="A19:F19"/>
    <mergeCell ref="C32:E32"/>
    <mergeCell ref="C31:E31"/>
    <mergeCell ref="F31:G31"/>
    <mergeCell ref="F32:G32"/>
    <mergeCell ref="C25:E25"/>
    <mergeCell ref="C27:E27"/>
    <mergeCell ref="H30:L30"/>
    <mergeCell ref="G39:H39"/>
    <mergeCell ref="G40:H40"/>
    <mergeCell ref="A41:J41"/>
    <mergeCell ref="H35:L35"/>
    <mergeCell ref="H36:L36"/>
    <mergeCell ref="C34:E34"/>
    <mergeCell ref="H32:L32"/>
    <mergeCell ref="H34:L34"/>
    <mergeCell ref="H33:L33"/>
    <mergeCell ref="J37:L37"/>
    <mergeCell ref="J39:K40"/>
    <mergeCell ref="F43:G43"/>
    <mergeCell ref="H43:L43"/>
    <mergeCell ref="H45:L45"/>
    <mergeCell ref="L39:M41"/>
    <mergeCell ref="F44:G44"/>
    <mergeCell ref="H44:L44"/>
    <mergeCell ref="A20:F20"/>
    <mergeCell ref="A21:F21"/>
    <mergeCell ref="A24:M24"/>
    <mergeCell ref="H27:L27"/>
    <mergeCell ref="A23:F23"/>
    <mergeCell ref="G22:M22"/>
    <mergeCell ref="G23:M23"/>
    <mergeCell ref="F25:G25"/>
    <mergeCell ref="H25:L25"/>
    <mergeCell ref="C26:E26"/>
    <mergeCell ref="A22:F22"/>
    <mergeCell ref="F27:G27"/>
    <mergeCell ref="F28:G28"/>
    <mergeCell ref="F29:G29"/>
    <mergeCell ref="C29:E29"/>
    <mergeCell ref="C28:E28"/>
    <mergeCell ref="F26:G26"/>
    <mergeCell ref="H26:L26"/>
    <mergeCell ref="C52:E52"/>
    <mergeCell ref="F52:G52"/>
    <mergeCell ref="H52:L52"/>
    <mergeCell ref="F47:G47"/>
    <mergeCell ref="H47:L47"/>
    <mergeCell ref="F30:G30"/>
    <mergeCell ref="H28:L28"/>
    <mergeCell ref="H46:L46"/>
    <mergeCell ref="F45:G45"/>
    <mergeCell ref="C92:E92"/>
    <mergeCell ref="F92:G92"/>
    <mergeCell ref="H92:L92"/>
    <mergeCell ref="C78:E78"/>
    <mergeCell ref="F78:G78"/>
    <mergeCell ref="H78:L78"/>
    <mergeCell ref="C86:E86"/>
    <mergeCell ref="F86:G86"/>
    <mergeCell ref="H86:L86"/>
    <mergeCell ref="C79:E79"/>
  </mergeCells>
  <hyperlinks>
    <hyperlink ref="A17" r:id="rId1" display="Tel:(415) 285-3292 / Fax:(415) 643-0108"/>
    <hyperlink ref="A23" r:id="rId2" display="Tel:(415) 285-3292 / Fax:(415) 643-0108"/>
  </hyperlinks>
  <printOptions horizontalCentered="1"/>
  <pageMargins left="0.25" right="0.25" top="0.71" bottom="0.46" header="0.15" footer="0.1"/>
  <pageSetup horizontalDpi="300" verticalDpi="300" orientation="portrait" scale="78" r:id="rId6"/>
  <headerFooter alignWithMargins="0">
    <oddHeader>&amp;C&amp;"Arial,Bold"&amp;14Quote Approval Form #0001 for Product Ordering</oddHeader>
    <oddFooter>&amp;L&amp;8&amp;F
Revised &amp;D &amp;T&amp;C&amp;"Arial,Bold"&amp;8Effective Date 6/1/05 - Current&amp;RThis is page &amp;P of &amp;N</oddFooter>
  </headerFooter>
  <rowBreaks count="2" manualBreakCount="2">
    <brk id="42" max="255" man="1"/>
    <brk id="68" max="255" man="1"/>
  </rowBreaks>
  <drawing r:id="rId5"/>
  <legacyDrawing r:id="rId4"/>
  <oleObjects>
    <oleObject progId="MSPhotoEd.3" shapeId="58366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Baker</dc:creator>
  <cp:keywords/>
  <dc:description/>
  <cp:lastModifiedBy>CCSF - DTIS</cp:lastModifiedBy>
  <cp:lastPrinted>2008-03-28T00:26:28Z</cp:lastPrinted>
  <dcterms:created xsi:type="dcterms:W3CDTF">1998-10-01T06:10:46Z</dcterms:created>
  <dcterms:modified xsi:type="dcterms:W3CDTF">2008-03-28T00:27:45Z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